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<sst xmlns="http://schemas.openxmlformats.org/spreadsheetml/2006/main" count="345" uniqueCount="127">
  <si>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</si>
  <si>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</si>
  <si>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</si>
  <si>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</si>
  <si>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</si>
  <si>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</si>
  <si>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</si>
  <si>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</si>
  <si>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</si>
  <si>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</si>
  <si>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</si>
  <si>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</si>
  <si>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</si>
  <si>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</si>
  <si>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</si>
  <si>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</si>
  <si>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</si>
  <si>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</si>
  <si>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</si>
  <si>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</si>
  <si>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</si>
  <si>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</si>
  <si>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</si>
  <si>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</si>
  <si>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</si>
  <si>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</si>
  <si>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</si>
  <si>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</si>
  <si>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</si>
  <si>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</si>
  <si>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</si>
  <si>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</si>
  <si>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</si>
  <si>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</si>
  <si>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</si>
  <si>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</si>
  <si>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</si>
  <si>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</si>
  <si>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</si>
  <si>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</si>
  <si>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</si>
  <si>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</si>
  <si>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</si>
  <si>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</si>
  <si>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</si>
  <si>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</si>
  <si>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</si>
  <si>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</si>
  <si>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</si>
  <si>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</si>
  <si>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</si>
  <si>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</si>
  <si>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</si>
  <si>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</si>
  <si>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</si>
  <si>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</si>
  <si>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</si>
  <si>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</si>
  <si>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</si>
  <si>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</si>
  <si>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</si>
  <si>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</si>
  <si>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</si>
  <si>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</si>
  <si>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</si>
  <si>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</si>
  <si>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</si>
  <si>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</si>
  <si>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</si>
  <si>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</si>
  <si>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</si>
  <si>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</si>
  <si>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</si>
  <si>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</si>
  <si>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</si>
  <si>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</si>
  <si>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</si>
  <si>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</si>
  <si>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</si>
  <si>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</si>
  <si>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</si>
  <si>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</si>
  <si>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</si>
  <si>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</si>
  <si>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</si>
  <si>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</si>
  <si>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</si>
  <si>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</si>
  <si>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</si>
  <si>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</si>
  <si>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</si>
  <si>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</si>
  <si>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</si>
  <si>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</si>
  <si>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</si>
  <si>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</si>
  <si>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</si>
  <si>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</si>
  <si>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</si>
  <si>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</si>
  <si>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</si>
  <si>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</si>
  <si>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</si>
  <si>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</si>
  <si>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</si>
  <si>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</si>
  <si>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</si>
  <si>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</si>
  <si>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</si>
  <si>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</si>
  <si>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補</t>
  </si>
  <si>
    <t>学年</t>
  </si>
  <si>
    <t>(B)高校１０ｋｍ</t>
  </si>
  <si>
    <t>※種目(B)高校(C)中学</t>
  </si>
  <si>
    <t>市駅伝大会</t>
  </si>
  <si>
    <t>※1学校の場合、略称に中・高をつけてください（例：熊本工高）　※2必ず選択して下さい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</si>
  <si>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</si>
  <si>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(C)中学１０ｋｍ</t>
  </si>
  <si>
    <t>区間</t>
  </si>
  <si>
    <t>振込名義：</t>
  </si>
  <si>
    <t>振込者tel(携帯)</t>
  </si>
  <si>
    <t>(B)高校１１．９ｋｍ</t>
  </si>
  <si>
    <t>(C)中学１１．９ｋｍ</t>
  </si>
  <si>
    <t>第７６回熊本市駅伝大会（中学・高校申込専用）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</si>
  <si>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令和６年２月２９日（木）１２：００まで</t>
    </r>
  </si>
  <si>
    <t>R５年度
男 子</t>
  </si>
  <si>
    <t>R５年度
女 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</si>
</sst>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 shrinkToFit="1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3" fillId="35" borderId="56" xfId="0" applyFont="1" applyFill="1" applyBorder="1" applyAlignment="1">
      <alignment horizontal="center" vertical="center"/>
    </xf>
    <xf numFmtId="178" fontId="10" fillId="0" borderId="66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9" xfId="0" applyFont="1" applyFill="1" applyBorder="1" applyAlignment="1">
      <alignment horizontal="center" vertical="center" shrinkToFit="1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 applyProtection="1">
      <alignment vertical="center"/>
      <protection locked="0"/>
    </xf>
    <xf numFmtId="0" fontId="0" fillId="0" borderId="75" xfId="0" applyFont="1" applyFill="1" applyBorder="1" applyAlignment="1" applyProtection="1">
      <alignment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0" fontId="0" fillId="0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9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 shrinkToFit="1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3" fillId="35" borderId="82" xfId="0" applyFont="1" applyFill="1" applyBorder="1" applyAlignment="1">
      <alignment horizontal="center" vertical="center"/>
    </xf>
    <xf numFmtId="0" fontId="3" fillId="35" borderId="83" xfId="0" applyFont="1" applyFill="1" applyBorder="1" applyAlignment="1">
      <alignment horizontal="center" vertical="center" shrinkToFit="1"/>
    </xf>
    <xf numFmtId="178" fontId="10" fillId="0" borderId="8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3" xfId="0" applyNumberFormat="1" applyFont="1" applyFill="1" applyBorder="1" applyAlignment="1" applyProtection="1">
      <alignment horizontal="right" vertical="center" shrinkToFit="1"/>
      <protection locked="0"/>
    </xf>
    <xf numFmtId="0" fontId="3" fillId="35" borderId="47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86" xfId="0" applyNumberFormat="1" applyFont="1" applyFill="1" applyBorder="1" applyAlignment="1" applyProtection="1">
      <alignment horizontal="left" vertical="center"/>
      <protection locked="0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87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86" xfId="0" applyNumberFormat="1" applyFont="1" applyFill="1" applyBorder="1" applyAlignment="1" applyProtection="1">
      <alignment vertical="center"/>
      <protection locked="0"/>
    </xf>
    <xf numFmtId="0" fontId="8" fillId="34" borderId="89" xfId="0" applyFont="1" applyFill="1" applyBorder="1" applyAlignment="1">
      <alignment horizontal="center" vertical="center" shrinkToFit="1"/>
    </xf>
    <xf numFmtId="0" fontId="8" fillId="34" borderId="90" xfId="0" applyFont="1" applyFill="1" applyBorder="1" applyAlignment="1">
      <alignment horizontal="center" vertical="center" shrinkToFit="1"/>
    </xf>
    <xf numFmtId="0" fontId="8" fillId="34" borderId="91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92" xfId="0" applyFont="1" applyFill="1" applyBorder="1" applyAlignment="1">
      <alignment horizontal="center" vertical="center"/>
    </xf>
    <xf numFmtId="0" fontId="4" fillId="36" borderId="93" xfId="0" applyFont="1" applyFill="1" applyBorder="1" applyAlignment="1">
      <alignment horizontal="center" vertical="center"/>
    </xf>
    <xf numFmtId="185" fontId="0" fillId="36" borderId="94" xfId="0" applyNumberFormat="1" applyFill="1" applyBorder="1" applyAlignment="1">
      <alignment horizontal="center" vertical="center"/>
    </xf>
    <xf numFmtId="185" fontId="0" fillId="36" borderId="95" xfId="0" applyNumberForma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96" xfId="0" applyFont="1" applyFill="1" applyBorder="1" applyAlignment="1">
      <alignment horizontal="center" vertical="center" wrapText="1"/>
    </xf>
    <xf numFmtId="0" fontId="4" fillId="35" borderId="97" xfId="0" applyFont="1" applyFill="1" applyBorder="1" applyAlignment="1">
      <alignment horizontal="center" vertical="center" wrapText="1"/>
    </xf>
    <xf numFmtId="0" fontId="4" fillId="35" borderId="98" xfId="0" applyFont="1" applyFill="1" applyBorder="1" applyAlignment="1">
      <alignment horizontal="center" vertical="center" wrapText="1"/>
    </xf>
    <xf numFmtId="0" fontId="4" fillId="35" borderId="99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0" xfId="0" applyFont="1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1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02" xfId="0" applyFont="1" applyFill="1" applyBorder="1" applyAlignment="1">
      <alignment horizontal="center" vertical="center" wrapText="1"/>
    </xf>
    <xf numFmtId="0" fontId="4" fillId="34" borderId="103" xfId="0" applyFont="1" applyFill="1" applyBorder="1" applyAlignment="1">
      <alignment horizontal="center" vertical="center" wrapTex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70" t="s">
        <v>123</v>
      </c>
      <c r="C1" s="170"/>
      <c r="D1" s="170"/>
      <c r="E1" s="170"/>
      <c r="F1" s="170"/>
      <c r="G1" s="170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89</v>
      </c>
      <c r="E3" s="122" t="s">
        <v>60</v>
      </c>
      <c r="F3" s="101" t="s">
        <v>90</v>
      </c>
      <c r="G3" s="7"/>
      <c r="H3" s="1"/>
      <c r="I3" s="1"/>
      <c r="J3" s="69"/>
      <c r="K3" s="69"/>
      <c r="L3" s="69"/>
    </row>
    <row r="4" spans="1:12" ht="30" customHeight="1">
      <c r="A4" s="1"/>
      <c r="B4" s="175" t="s">
        <v>115</v>
      </c>
      <c r="C4" s="176"/>
      <c r="D4" s="176"/>
      <c r="E4" s="176"/>
      <c r="F4" s="176"/>
      <c r="G4" s="177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2"/>
      <c r="F5" s="102"/>
      <c r="G5" s="103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69</v>
      </c>
      <c r="E6" s="117"/>
      <c r="F6" s="101" t="s">
        <v>91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86</v>
      </c>
      <c r="C8" s="15"/>
      <c r="D8" s="6" t="s">
        <v>3</v>
      </c>
      <c r="E8" s="173"/>
      <c r="F8" s="174"/>
      <c r="G8" s="7"/>
      <c r="H8" s="1"/>
      <c r="I8" s="1"/>
      <c r="J8" s="69"/>
      <c r="K8" s="69"/>
      <c r="L8" s="69"/>
    </row>
    <row r="9" spans="1:12" ht="6.7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119</v>
      </c>
      <c r="C10" s="15"/>
      <c r="D10" s="6" t="s">
        <v>120</v>
      </c>
      <c r="E10" s="168"/>
      <c r="F10" s="169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87</v>
      </c>
      <c r="C13" s="2" t="s">
        <v>88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71" t="s">
        <v>16</v>
      </c>
      <c r="F14" s="172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>
        <f>IF(E6="","",E15+F15&amp;"種目×"&amp;IF(E6="一般","600円",IF(E6="高校","4000円",IF(E6="中学","4000円",IF(E6="小学","500円")))))</f>
      </c>
      <c r="D15" s="90">
        <f>IF(E6="一般",600,IF(E6="高校",4000,IF(E6="中学",4000,IF(E6="小学",500))))*(E15+F15)</f>
        <v>0</v>
      </c>
      <c r="E15" s="91">
        <f>COUNTA('男子'!G6)</f>
        <v>0</v>
      </c>
      <c r="F15" s="92">
        <f>COUNTA('女子'!G6)</f>
        <v>0</v>
      </c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85</v>
      </c>
      <c r="C16" s="89">
        <f>IF(E6="","",IF(E6="一般",E16+F16&amp;"種目×"&amp;"1000円",E16+F16&amp;"種目×"&amp;IF(OR(E6="高校",E6="中学"),"1000円","1000円")))</f>
      </c>
      <c r="D16" s="90">
        <f>IF(E6="大学",0,IF(OR(E6="一般",E6="高校",E6="中学"),1000,1000)*(E16+F16))</f>
        <v>0</v>
      </c>
      <c r="E16" s="91">
        <f>IF('男子'!N6=0,0,1)+IF('男子'!N7=0,0,1)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79" t="s">
        <v>84</v>
      </c>
      <c r="C17" s="180"/>
      <c r="D17" s="72">
        <f>D15+D16</f>
        <v>0</v>
      </c>
      <c r="E17" s="181"/>
      <c r="F17" s="182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78" t="s">
        <v>116</v>
      </c>
      <c r="C19" s="178"/>
      <c r="D19" s="178"/>
      <c r="E19" s="178"/>
      <c r="F19" s="178"/>
      <c r="G19" s="178"/>
      <c r="H19" s="178"/>
      <c r="I19" s="178"/>
      <c r="J19" s="24"/>
      <c r="K19" s="24"/>
      <c r="L19" s="24"/>
    </row>
    <row r="20" spans="1:12" ht="101.25" customHeight="1">
      <c r="A20" s="2"/>
      <c r="B20" s="167" t="s">
        <v>124</v>
      </c>
      <c r="C20" s="167"/>
      <c r="D20" s="167"/>
      <c r="E20" s="167"/>
      <c r="F20" s="167"/>
      <c r="G20" s="167"/>
      <c r="H20" s="167"/>
      <c r="I20" s="167"/>
      <c r="J20" s="24"/>
      <c r="K20" s="24"/>
      <c r="L20" s="24"/>
    </row>
    <row r="21" spans="1:12" ht="60.75" customHeight="1">
      <c r="A21" s="2"/>
      <c r="B21" s="165" t="s">
        <v>108</v>
      </c>
      <c r="C21" s="165"/>
      <c r="D21" s="165"/>
      <c r="E21" s="165"/>
      <c r="F21" s="165"/>
      <c r="G21" s="165"/>
      <c r="H21" s="165"/>
      <c r="I21" s="45"/>
      <c r="J21" s="67"/>
      <c r="K21" s="24"/>
      <c r="L21" s="24"/>
    </row>
    <row r="22" spans="1:12" ht="53.25" customHeight="1">
      <c r="A22" s="2"/>
      <c r="B22" s="165" t="s">
        <v>109</v>
      </c>
      <c r="C22" s="166"/>
      <c r="D22" s="166"/>
      <c r="E22" s="166"/>
      <c r="F22" s="166"/>
      <c r="G22" s="166"/>
      <c r="H22" s="166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C8&amp;"（"&amp;C10&amp;"）"</f>
        <v>（）</v>
      </c>
      <c r="E23" s="94" t="str">
        <f>E8&amp;"（"&amp;E10&amp;"）"</f>
        <v>（）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>
        <f>E6</f>
        <v>0</v>
      </c>
      <c r="L23" s="68"/>
    </row>
    <row r="24" spans="1:12" ht="16.5" customHeight="1" hidden="1">
      <c r="A24" t="s">
        <v>17</v>
      </c>
      <c r="B24">
        <v>1</v>
      </c>
      <c r="C24" t="s">
        <v>67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18</v>
      </c>
      <c r="B25">
        <v>2</v>
      </c>
      <c r="C25" t="s">
        <v>68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19</v>
      </c>
      <c r="B26">
        <v>3</v>
      </c>
      <c r="C26" t="s">
        <v>70</v>
      </c>
    </row>
    <row r="27" spans="1:3" ht="13.5" hidden="1">
      <c r="A27" t="s">
        <v>20</v>
      </c>
      <c r="B27">
        <v>4</v>
      </c>
      <c r="C27" t="s">
        <v>71</v>
      </c>
    </row>
    <row r="28" spans="1:2" ht="13.5" hidden="1">
      <c r="A28" t="s">
        <v>21</v>
      </c>
      <c r="B28">
        <v>5</v>
      </c>
    </row>
    <row r="29" spans="1:2" ht="13.5" hidden="1">
      <c r="A29" t="s">
        <v>22</v>
      </c>
      <c r="B29">
        <v>6</v>
      </c>
    </row>
    <row r="30" spans="1:2" ht="13.5" hidden="1">
      <c r="A30" t="s">
        <v>23</v>
      </c>
      <c r="B30">
        <v>7</v>
      </c>
    </row>
    <row r="31" spans="1:2" ht="13.5" hidden="1">
      <c r="A31" t="s">
        <v>24</v>
      </c>
      <c r="B31">
        <v>8</v>
      </c>
    </row>
    <row r="32" spans="1:2" ht="13.5" hidden="1">
      <c r="A32" t="s">
        <v>25</v>
      </c>
      <c r="B32">
        <v>9</v>
      </c>
    </row>
    <row r="33" spans="1:2" ht="13.5" hidden="1">
      <c r="A33" t="s">
        <v>26</v>
      </c>
      <c r="B33">
        <v>10</v>
      </c>
    </row>
    <row r="34" spans="1:2" ht="13.5" hidden="1">
      <c r="A34" t="s">
        <v>27</v>
      </c>
      <c r="B34">
        <v>11</v>
      </c>
    </row>
    <row r="35" spans="1:2" ht="13.5" hidden="1">
      <c r="A35" t="s">
        <v>28</v>
      </c>
      <c r="B35">
        <v>12</v>
      </c>
    </row>
    <row r="36" spans="1:2" ht="13.5" hidden="1">
      <c r="A36" t="s">
        <v>29</v>
      </c>
      <c r="B36">
        <v>13</v>
      </c>
    </row>
    <row r="37" spans="1:2" ht="13.5" hidden="1">
      <c r="A37" t="s">
        <v>30</v>
      </c>
      <c r="B37">
        <v>14</v>
      </c>
    </row>
    <row r="38" spans="1:2" ht="13.5" hidden="1">
      <c r="A38" t="s">
        <v>31</v>
      </c>
      <c r="B38">
        <v>15</v>
      </c>
    </row>
    <row r="39" spans="1:2" ht="13.5" hidden="1">
      <c r="A39" t="s">
        <v>32</v>
      </c>
      <c r="B39">
        <v>16</v>
      </c>
    </row>
    <row r="40" spans="1:2" ht="13.5" hidden="1">
      <c r="A40" t="s">
        <v>33</v>
      </c>
      <c r="B40">
        <v>17</v>
      </c>
    </row>
    <row r="41" spans="1:2" ht="13.5" hidden="1">
      <c r="A41" t="s">
        <v>34</v>
      </c>
      <c r="B41">
        <v>18</v>
      </c>
    </row>
    <row r="42" spans="1:2" ht="13.5" hidden="1">
      <c r="A42" t="s">
        <v>35</v>
      </c>
      <c r="B42">
        <v>19</v>
      </c>
    </row>
    <row r="43" spans="1:2" ht="13.5" hidden="1">
      <c r="A43" t="s">
        <v>36</v>
      </c>
      <c r="B43">
        <v>20</v>
      </c>
    </row>
    <row r="44" spans="1:2" ht="13.5" hidden="1">
      <c r="A44" t="s">
        <v>37</v>
      </c>
      <c r="B44">
        <v>21</v>
      </c>
    </row>
    <row r="45" spans="1:2" ht="13.5" hidden="1">
      <c r="A45" t="s">
        <v>38</v>
      </c>
      <c r="B45">
        <v>22</v>
      </c>
    </row>
    <row r="46" spans="1:2" ht="13.5" hidden="1">
      <c r="A46" t="s">
        <v>39</v>
      </c>
      <c r="B46">
        <v>23</v>
      </c>
    </row>
    <row r="47" spans="1:2" ht="13.5" hidden="1">
      <c r="A47" t="s">
        <v>40</v>
      </c>
      <c r="B47">
        <v>24</v>
      </c>
    </row>
    <row r="48" spans="1:2" ht="13.5" hidden="1">
      <c r="A48" t="s">
        <v>41</v>
      </c>
      <c r="B48">
        <v>25</v>
      </c>
    </row>
    <row r="49" spans="1:2" ht="13.5" hidden="1">
      <c r="A49" t="s">
        <v>42</v>
      </c>
      <c r="B49">
        <v>26</v>
      </c>
    </row>
    <row r="50" spans="1:2" ht="13.5" hidden="1">
      <c r="A50" t="s">
        <v>43</v>
      </c>
      <c r="B50">
        <v>27</v>
      </c>
    </row>
    <row r="51" spans="1:2" ht="13.5" hidden="1">
      <c r="A51" t="s">
        <v>44</v>
      </c>
      <c r="B51">
        <v>28</v>
      </c>
    </row>
    <row r="52" spans="1:2" ht="13.5" hidden="1">
      <c r="A52" t="s">
        <v>45</v>
      </c>
      <c r="B52">
        <v>29</v>
      </c>
    </row>
    <row r="53" spans="1:2" ht="13.5" hidden="1">
      <c r="A53" t="s">
        <v>46</v>
      </c>
      <c r="B53">
        <v>30</v>
      </c>
    </row>
    <row r="54" spans="1:2" ht="13.5" hidden="1">
      <c r="A54" t="s">
        <v>47</v>
      </c>
      <c r="B54">
        <v>31</v>
      </c>
    </row>
    <row r="55" spans="1:2" ht="13.5" hidden="1">
      <c r="A55" t="s">
        <v>48</v>
      </c>
      <c r="B55">
        <v>32</v>
      </c>
    </row>
    <row r="56" spans="1:2" ht="13.5" hidden="1">
      <c r="A56" t="s">
        <v>49</v>
      </c>
      <c r="B56">
        <v>33</v>
      </c>
    </row>
    <row r="57" spans="1:2" ht="13.5" hidden="1">
      <c r="A57" t="s">
        <v>50</v>
      </c>
      <c r="B57">
        <v>34</v>
      </c>
    </row>
    <row r="58" spans="1:2" ht="13.5" hidden="1">
      <c r="A58" t="s">
        <v>51</v>
      </c>
      <c r="B58">
        <v>35</v>
      </c>
    </row>
    <row r="59" spans="1:2" ht="13.5" hidden="1">
      <c r="A59" t="s">
        <v>52</v>
      </c>
      <c r="B59">
        <v>36</v>
      </c>
    </row>
    <row r="60" spans="1:2" ht="13.5" hidden="1">
      <c r="A60" t="s">
        <v>53</v>
      </c>
      <c r="B60">
        <v>37</v>
      </c>
    </row>
    <row r="61" spans="1:2" ht="13.5" hidden="1">
      <c r="A61" t="s">
        <v>54</v>
      </c>
      <c r="B61">
        <v>38</v>
      </c>
    </row>
    <row r="62" spans="1:2" ht="13.5" hidden="1">
      <c r="A62" t="s">
        <v>55</v>
      </c>
      <c r="B62">
        <v>39</v>
      </c>
    </row>
    <row r="63" spans="1:2" ht="13.5" hidden="1">
      <c r="A63" t="s">
        <v>56</v>
      </c>
      <c r="B63">
        <v>40</v>
      </c>
    </row>
    <row r="64" spans="1:2" ht="13.5" hidden="1">
      <c r="A64" t="s">
        <v>57</v>
      </c>
      <c r="B64">
        <v>41</v>
      </c>
    </row>
    <row r="65" spans="1:2" ht="13.5" hidden="1">
      <c r="A65" t="s">
        <v>58</v>
      </c>
      <c r="B65">
        <v>42</v>
      </c>
    </row>
    <row r="66" spans="1:2" ht="13.5" hidden="1">
      <c r="A66" t="s">
        <v>59</v>
      </c>
      <c r="B66">
        <v>43</v>
      </c>
    </row>
    <row r="67" spans="1:2" ht="13.5" hidden="1">
      <c r="A67" t="s">
        <v>60</v>
      </c>
      <c r="B67">
        <v>44</v>
      </c>
    </row>
    <row r="68" spans="1:2" ht="13.5" hidden="1">
      <c r="A68" t="s">
        <v>61</v>
      </c>
      <c r="B68">
        <v>45</v>
      </c>
    </row>
    <row r="69" spans="1:2" ht="13.5" hidden="1">
      <c r="A69" t="s">
        <v>62</v>
      </c>
      <c r="B69">
        <v>46</v>
      </c>
    </row>
    <row r="70" spans="1:2" ht="13.5" hidden="1">
      <c r="A70" t="s">
        <v>63</v>
      </c>
      <c r="B70">
        <v>47</v>
      </c>
    </row>
  </sheetData>
  <sheetProtection sheet="1" objects="1" scenarios="1" selectLockedCells="1"/>
  <mergeCells count="11">
    <mergeCell ref="E17:F17"/>
    <mergeCell ref="B22:H22"/>
    <mergeCell ref="B20:I20"/>
    <mergeCell ref="B21:H21"/>
    <mergeCell ref="E10:F10"/>
    <mergeCell ref="B1:G1"/>
    <mergeCell ref="E14:F14"/>
    <mergeCell ref="E8:F8"/>
    <mergeCell ref="B4:G4"/>
    <mergeCell ref="B19:I19"/>
    <mergeCell ref="B17:C17"/>
  </mergeCells>
  <dataValidations count="5">
    <dataValidation allowBlank="1" showInputMessage="1" showErrorMessage="1" imeMode="on" sqref="C6 C8:C10"/>
    <dataValidation allowBlank="1" showInputMessage="1" showErrorMessage="1" imeMode="off" sqref="E8:F8 E9:E10 F9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$C$25:$C$26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16384" width="9.00390625" style="14" customWidth="1"/>
  </cols>
  <sheetData>
    <row r="1" spans="1:11" ht="15.75" customHeight="1" thickBot="1">
      <c r="A1" s="185" t="s">
        <v>125</v>
      </c>
      <c r="B1" s="186"/>
      <c r="C1" s="198" t="s">
        <v>114</v>
      </c>
      <c r="D1" s="199"/>
      <c r="E1" s="43" t="str">
        <f>"所属長名："&amp;'所属データ'!$C$6&amp;"　　印"</f>
        <v>所属長名：　　印</v>
      </c>
      <c r="I1" s="106">
        <f>IF(COUNTA(I6:I50)&gt;6,"ﾘﾚｰ人数ｵｰﾊﾞｰ","")</f>
      </c>
      <c r="J1" s="107">
        <f>IF(COUNTA(J6:J50)&gt;6,"ﾘﾚｰ人数ｵｰﾊﾞｰ","")</f>
      </c>
      <c r="K1" s="17"/>
    </row>
    <row r="2" spans="1:10" ht="14.25" customHeight="1" thickBot="1">
      <c r="A2" s="187"/>
      <c r="B2" s="188"/>
      <c r="C2" s="193" t="str">
        <f>"所属名："&amp;'所属データ'!$C$3</f>
        <v>所属名：</v>
      </c>
      <c r="D2" s="194"/>
      <c r="E2" s="43" t="str">
        <f>"監 督 名："&amp;'所属データ'!$C$8</f>
        <v>監 督 名：</v>
      </c>
      <c r="I2" s="95" t="s">
        <v>72</v>
      </c>
      <c r="J2" s="96" t="s">
        <v>93</v>
      </c>
    </row>
    <row r="3" spans="1:10" ht="16.5" customHeight="1" thickBot="1">
      <c r="A3" s="42"/>
      <c r="B3" s="42"/>
      <c r="C3" s="195"/>
      <c r="D3" s="195"/>
      <c r="E3" s="195"/>
      <c r="F3" s="195"/>
      <c r="G3" s="110" t="s">
        <v>113</v>
      </c>
      <c r="H3" s="40"/>
      <c r="I3" s="120"/>
      <c r="J3" s="121"/>
    </row>
    <row r="4" spans="1:13" ht="15" customHeight="1">
      <c r="A4" s="189" t="s">
        <v>118</v>
      </c>
      <c r="B4" s="191" t="s">
        <v>12</v>
      </c>
      <c r="C4" s="46" t="s">
        <v>107</v>
      </c>
      <c r="D4" s="46" t="s">
        <v>8</v>
      </c>
      <c r="E4" s="183" t="s">
        <v>111</v>
      </c>
      <c r="F4" s="196" t="s">
        <v>64</v>
      </c>
      <c r="G4" s="127" t="s">
        <v>66</v>
      </c>
      <c r="H4" s="154"/>
      <c r="I4" s="123" t="s">
        <v>11</v>
      </c>
      <c r="J4" s="100" t="s">
        <v>11</v>
      </c>
      <c r="L4" s="14" t="s">
        <v>73</v>
      </c>
      <c r="M4" s="14"/>
    </row>
    <row r="5" spans="1:24" ht="15" customHeight="1" thickBot="1">
      <c r="A5" s="190"/>
      <c r="B5" s="192"/>
      <c r="C5" s="47" t="s">
        <v>9</v>
      </c>
      <c r="D5" s="47" t="s">
        <v>9</v>
      </c>
      <c r="E5" s="184"/>
      <c r="F5" s="197"/>
      <c r="G5" s="158" t="s">
        <v>10</v>
      </c>
      <c r="H5" s="155" t="s">
        <v>11</v>
      </c>
      <c r="I5" s="124"/>
      <c r="J5" s="104"/>
      <c r="K5" s="24">
        <f>COUNTA(C6:C50)</f>
        <v>0</v>
      </c>
      <c r="L5" s="25"/>
      <c r="M5" s="25"/>
      <c r="N5" s="24"/>
      <c r="O5" s="83" t="s">
        <v>74</v>
      </c>
      <c r="P5" s="83" t="s">
        <v>75</v>
      </c>
      <c r="Q5" s="83" t="s">
        <v>76</v>
      </c>
      <c r="R5" s="83" t="s">
        <v>77</v>
      </c>
      <c r="S5" s="83" t="s">
        <v>78</v>
      </c>
      <c r="T5" s="83" t="s">
        <v>79</v>
      </c>
      <c r="U5" s="83" t="s">
        <v>80</v>
      </c>
      <c r="V5" s="83" t="s">
        <v>81</v>
      </c>
      <c r="W5" s="83" t="s">
        <v>82</v>
      </c>
      <c r="X5" s="83" t="s">
        <v>83</v>
      </c>
    </row>
    <row r="6" spans="1:24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59"/>
      <c r="H6" s="156"/>
      <c r="I6" s="125"/>
      <c r="J6" s="81"/>
      <c r="K6" s="24">
        <f>'所属データ'!$A$23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59"/>
      <c r="H7" s="156"/>
      <c r="I7" s="125"/>
      <c r="J7" s="81"/>
      <c r="K7" s="24">
        <f>'所属データ'!$A$23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59"/>
      <c r="H8" s="156"/>
      <c r="I8" s="125"/>
      <c r="J8" s="81"/>
      <c r="K8" s="24">
        <f>'所属データ'!$A$23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59"/>
      <c r="H9" s="156"/>
      <c r="I9" s="125"/>
      <c r="J9" s="81"/>
      <c r="K9" s="24">
        <f>'所属データ'!$A$23</f>
        <v>0</v>
      </c>
      <c r="L9" s="24">
        <f t="shared" si="1"/>
      </c>
      <c r="M9" s="24">
        <f t="shared" si="0"/>
      </c>
    </row>
    <row r="10" spans="1:13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60"/>
      <c r="H10" s="157"/>
      <c r="I10" s="126"/>
      <c r="J10" s="82"/>
      <c r="K10" s="24">
        <f>'所属データ'!$A$23</f>
        <v>0</v>
      </c>
      <c r="L10" s="24">
        <f t="shared" si="1"/>
      </c>
      <c r="M10" s="24">
        <f t="shared" si="0"/>
      </c>
    </row>
    <row r="11" spans="1:13" ht="14.25" customHeight="1">
      <c r="A11" s="35" t="s">
        <v>110</v>
      </c>
      <c r="B11" s="26"/>
      <c r="C11" s="30"/>
      <c r="D11" s="30"/>
      <c r="E11" s="30"/>
      <c r="F11" s="78" t="str">
        <f>'所属データ'!$E$3</f>
        <v>熊　本</v>
      </c>
      <c r="G11" s="159"/>
      <c r="H11" s="156"/>
      <c r="I11" s="125"/>
      <c r="J11" s="81"/>
      <c r="K11" s="24">
        <f>'所属データ'!$A$23</f>
        <v>0</v>
      </c>
      <c r="L11" s="24">
        <f t="shared" si="1"/>
      </c>
      <c r="M11" s="24">
        <f t="shared" si="0"/>
      </c>
    </row>
    <row r="12" spans="1:13" ht="14.25" customHeight="1" thickBot="1">
      <c r="A12" s="37" t="s">
        <v>110</v>
      </c>
      <c r="B12" s="161"/>
      <c r="C12" s="162"/>
      <c r="D12" s="162"/>
      <c r="E12" s="162"/>
      <c r="F12" s="163" t="str">
        <f>'所属データ'!$E$3</f>
        <v>熊　本</v>
      </c>
      <c r="G12" s="164"/>
      <c r="H12" s="156"/>
      <c r="I12" s="125"/>
      <c r="J12" s="81"/>
      <c r="K12" s="24">
        <f>'所属データ'!$A$23</f>
        <v>0</v>
      </c>
      <c r="L12" s="24">
        <f t="shared" si="1"/>
      </c>
      <c r="M12" s="24">
        <f t="shared" si="0"/>
      </c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8"/>
      <c r="I13" s="125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8"/>
      <c r="I14" s="125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29"/>
      <c r="I15" s="126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8"/>
      <c r="I16" s="125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8"/>
      <c r="I17" s="125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8"/>
      <c r="I18" s="125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8"/>
      <c r="I19" s="125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29"/>
      <c r="I20" s="126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8"/>
      <c r="I21" s="125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8"/>
      <c r="I22" s="125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8"/>
      <c r="I23" s="125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8"/>
      <c r="I24" s="125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29"/>
      <c r="I25" s="126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8"/>
      <c r="I26" s="125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8"/>
      <c r="I27" s="125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8"/>
      <c r="I28" s="125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8"/>
      <c r="I29" s="125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29"/>
      <c r="I30" s="126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8"/>
      <c r="I31" s="125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8"/>
      <c r="I32" s="125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8"/>
      <c r="I33" s="125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8"/>
      <c r="I34" s="125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29"/>
      <c r="I35" s="126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8"/>
      <c r="I36" s="125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8"/>
      <c r="I37" s="125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8"/>
      <c r="I38" s="125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8"/>
      <c r="I39" s="125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29"/>
      <c r="I40" s="126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8"/>
      <c r="I41" s="125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8"/>
      <c r="I42" s="125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8"/>
      <c r="I43" s="125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8"/>
      <c r="I44" s="125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29"/>
      <c r="I45" s="126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8"/>
      <c r="I46" s="125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8"/>
      <c r="I47" s="125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8"/>
      <c r="I48" s="125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8"/>
      <c r="I49" s="125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29"/>
      <c r="I50" s="126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14</v>
      </c>
    </row>
    <row r="54" spans="2:9" ht="13.5" hidden="1">
      <c r="B54" s="14" t="s">
        <v>13</v>
      </c>
      <c r="F54" s="74" t="s">
        <v>17</v>
      </c>
      <c r="G54" s="50"/>
      <c r="I54" s="14" t="s">
        <v>94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4" t="s">
        <v>18</v>
      </c>
      <c r="I55" s="14" t="s">
        <v>92</v>
      </c>
      <c r="K55" s="14" t="s">
        <v>103</v>
      </c>
      <c r="L55" s="14" t="s">
        <v>121</v>
      </c>
      <c r="M55" s="16" t="s">
        <v>122</v>
      </c>
      <c r="N55" s="14" t="s">
        <v>103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4" t="s">
        <v>19</v>
      </c>
      <c r="I56" s="14" t="s">
        <v>95</v>
      </c>
      <c r="K56" s="14" t="s">
        <v>103</v>
      </c>
      <c r="L56" s="14" t="s">
        <v>103</v>
      </c>
      <c r="M56" s="14" t="s">
        <v>103</v>
      </c>
      <c r="N56" s="14" t="s">
        <v>103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4" t="s">
        <v>20</v>
      </c>
      <c r="I57" s="14" t="s">
        <v>96</v>
      </c>
      <c r="K57" s="14" t="s">
        <v>103</v>
      </c>
      <c r="L57" s="14" t="s">
        <v>103</v>
      </c>
      <c r="M57" s="14" t="s">
        <v>103</v>
      </c>
      <c r="N57" s="14" t="s">
        <v>103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4" t="s">
        <v>21</v>
      </c>
      <c r="I58" s="14" t="s">
        <v>97</v>
      </c>
      <c r="K58" s="14" t="s">
        <v>103</v>
      </c>
      <c r="L58" s="14" t="s">
        <v>103</v>
      </c>
      <c r="M58" s="14" t="s">
        <v>103</v>
      </c>
      <c r="N58" s="16" t="s">
        <v>103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4" t="s">
        <v>22</v>
      </c>
      <c r="I59" s="14" t="s">
        <v>98</v>
      </c>
      <c r="K59" s="14" t="s">
        <v>103</v>
      </c>
      <c r="L59" s="14" t="s">
        <v>103</v>
      </c>
      <c r="M59" s="14" t="s">
        <v>103</v>
      </c>
      <c r="N59" s="16" t="s">
        <v>103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4" t="s">
        <v>23</v>
      </c>
      <c r="I60" s="14" t="s">
        <v>99</v>
      </c>
      <c r="K60" s="14" t="s">
        <v>103</v>
      </c>
      <c r="L60" s="14" t="s">
        <v>103</v>
      </c>
      <c r="M60" s="14" t="s">
        <v>103</v>
      </c>
      <c r="N60" s="16" t="s">
        <v>103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4" t="s">
        <v>24</v>
      </c>
      <c r="I61" s="14" t="s">
        <v>100</v>
      </c>
      <c r="K61" s="14" t="s">
        <v>103</v>
      </c>
      <c r="L61" s="14" t="s">
        <v>103</v>
      </c>
      <c r="M61" s="14" t="s">
        <v>103</v>
      </c>
      <c r="N61" s="16" t="s">
        <v>103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4" t="s">
        <v>25</v>
      </c>
      <c r="I62" s="14" t="s">
        <v>101</v>
      </c>
      <c r="K62" s="14" t="s">
        <v>103</v>
      </c>
      <c r="L62" s="14" t="s">
        <v>103</v>
      </c>
      <c r="M62" s="14" t="s">
        <v>103</v>
      </c>
      <c r="N62" s="16" t="s">
        <v>103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4" t="s">
        <v>26</v>
      </c>
      <c r="I63" s="14" t="s">
        <v>102</v>
      </c>
      <c r="K63" s="14" t="s">
        <v>103</v>
      </c>
      <c r="L63" s="14" t="s">
        <v>103</v>
      </c>
      <c r="M63" s="16" t="s">
        <v>103</v>
      </c>
      <c r="N63" s="16" t="s">
        <v>103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4" t="s">
        <v>27</v>
      </c>
      <c r="K64" s="14" t="s">
        <v>103</v>
      </c>
      <c r="L64" s="14" t="s">
        <v>103</v>
      </c>
      <c r="M64" s="16" t="s">
        <v>103</v>
      </c>
      <c r="N64" s="16" t="s">
        <v>103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4" t="s">
        <v>28</v>
      </c>
      <c r="K65" s="14" t="s">
        <v>103</v>
      </c>
      <c r="L65" s="14" t="s">
        <v>103</v>
      </c>
      <c r="M65" s="14" t="s">
        <v>103</v>
      </c>
      <c r="N65" s="14" t="s">
        <v>103</v>
      </c>
    </row>
    <row r="66" ht="13.5" hidden="1">
      <c r="F66" s="74" t="s">
        <v>29</v>
      </c>
    </row>
    <row r="67" ht="13.5" hidden="1">
      <c r="F67" s="74" t="s">
        <v>30</v>
      </c>
    </row>
    <row r="68" ht="13.5" hidden="1">
      <c r="F68" s="74" t="s">
        <v>31</v>
      </c>
    </row>
    <row r="69" ht="13.5" hidden="1">
      <c r="F69" s="74" t="s">
        <v>32</v>
      </c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8"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204" t="s">
        <v>126</v>
      </c>
      <c r="B1" s="205"/>
      <c r="C1" s="213" t="str">
        <f>'男子'!C1</f>
        <v>市駅伝大会</v>
      </c>
      <c r="D1" s="199"/>
      <c r="E1" s="43" t="str">
        <f>"所属長名："&amp;'所属データ'!$C$6&amp;"　　印"</f>
        <v>所属長名：　　印</v>
      </c>
      <c r="G1" s="51"/>
      <c r="I1" s="105">
        <f>IF(COUNTA(I6:I50)&gt;6,"ﾘﾚｰ人数ｵｰﾊﾞｰ","")</f>
      </c>
      <c r="J1" s="105">
        <f>IF(COUNTA(J6:J50)&gt;6,"ﾘﾚｰ人数ｵｰﾊﾞｰ","")</f>
      </c>
      <c r="K1" s="17"/>
      <c r="N1" s="17"/>
    </row>
    <row r="2" spans="1:10" ht="14.25" customHeight="1" thickBot="1">
      <c r="A2" s="206"/>
      <c r="B2" s="207"/>
      <c r="C2" s="193" t="str">
        <f>"所属名："&amp;'所属データ'!$C$3</f>
        <v>所属名：</v>
      </c>
      <c r="D2" s="194"/>
      <c r="E2" s="44" t="str">
        <f>"監 督 名："&amp;'所属データ'!$C$8</f>
        <v>監 督 名：</v>
      </c>
      <c r="G2" s="51"/>
      <c r="I2" s="111" t="s">
        <v>72</v>
      </c>
      <c r="J2" s="112" t="s">
        <v>104</v>
      </c>
    </row>
    <row r="3" spans="1:10" ht="16.5" customHeight="1" thickBot="1">
      <c r="A3" s="52"/>
      <c r="B3" s="52"/>
      <c r="C3" s="212"/>
      <c r="D3" s="212"/>
      <c r="E3" s="212"/>
      <c r="F3" s="212"/>
      <c r="G3" s="110" t="s">
        <v>113</v>
      </c>
      <c r="H3" s="40"/>
      <c r="I3" s="118"/>
      <c r="J3" s="119"/>
    </row>
    <row r="4" spans="1:13" ht="15" customHeight="1">
      <c r="A4" s="208" t="s">
        <v>118</v>
      </c>
      <c r="B4" s="210" t="s">
        <v>12</v>
      </c>
      <c r="C4" s="65" t="s">
        <v>107</v>
      </c>
      <c r="D4" s="65" t="s">
        <v>8</v>
      </c>
      <c r="E4" s="200" t="s">
        <v>111</v>
      </c>
      <c r="F4" s="202" t="s">
        <v>65</v>
      </c>
      <c r="G4" s="138" t="s">
        <v>66</v>
      </c>
      <c r="H4" s="146"/>
      <c r="I4" s="136" t="s">
        <v>11</v>
      </c>
      <c r="J4" s="97" t="s">
        <v>11</v>
      </c>
      <c r="L4" s="14" t="s">
        <v>73</v>
      </c>
      <c r="M4" s="14"/>
    </row>
    <row r="5" spans="1:24" ht="15" customHeight="1" thickBot="1">
      <c r="A5" s="209"/>
      <c r="B5" s="211"/>
      <c r="C5" s="66" t="s">
        <v>9</v>
      </c>
      <c r="D5" s="66" t="s">
        <v>9</v>
      </c>
      <c r="E5" s="201"/>
      <c r="F5" s="203"/>
      <c r="G5" s="151" t="s">
        <v>10</v>
      </c>
      <c r="H5" s="147" t="s">
        <v>11</v>
      </c>
      <c r="I5" s="137"/>
      <c r="J5" s="113"/>
      <c r="K5" s="24">
        <f>COUNTA(C6:C50)</f>
        <v>0</v>
      </c>
      <c r="O5" s="83" t="s">
        <v>74</v>
      </c>
      <c r="P5" s="83" t="s">
        <v>75</v>
      </c>
      <c r="Q5" s="83" t="s">
        <v>76</v>
      </c>
      <c r="R5" s="83" t="s">
        <v>77</v>
      </c>
      <c r="S5" s="83" t="s">
        <v>78</v>
      </c>
      <c r="T5" s="83" t="s">
        <v>79</v>
      </c>
      <c r="U5" s="83" t="s">
        <v>80</v>
      </c>
      <c r="V5" s="83" t="s">
        <v>81</v>
      </c>
      <c r="W5" s="83" t="s">
        <v>82</v>
      </c>
      <c r="X5" s="83" t="s">
        <v>83</v>
      </c>
    </row>
    <row r="6" spans="1:24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9"/>
      <c r="H6" s="148"/>
      <c r="I6" s="130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52"/>
      <c r="H7" s="149"/>
      <c r="I7" s="131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52"/>
      <c r="H8" s="149"/>
      <c r="I8" s="131"/>
      <c r="J8" s="86"/>
      <c r="K8" s="24">
        <f>'所属データ'!$A$23</f>
        <v>0</v>
      </c>
      <c r="L8">
        <f t="shared" si="0"/>
      </c>
      <c r="M8">
        <f t="shared" si="1"/>
      </c>
      <c r="N8" s="18"/>
    </row>
    <row r="9" spans="1:14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52"/>
      <c r="H9" s="149"/>
      <c r="I9" s="131"/>
      <c r="J9" s="86"/>
      <c r="K9" s="24">
        <f>'所属データ'!$A$23</f>
        <v>0</v>
      </c>
      <c r="L9">
        <f t="shared" si="0"/>
      </c>
      <c r="M9">
        <f t="shared" si="1"/>
      </c>
      <c r="N9" s="18"/>
    </row>
    <row r="10" spans="1:14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53"/>
      <c r="H10" s="150"/>
      <c r="I10" s="132"/>
      <c r="J10" s="87"/>
      <c r="K10" s="24">
        <f>'所属データ'!$A$23</f>
        <v>0</v>
      </c>
      <c r="L10">
        <f t="shared" si="0"/>
      </c>
      <c r="M10">
        <f t="shared" si="1"/>
      </c>
      <c r="N10" s="18"/>
    </row>
    <row r="11" spans="1:14" ht="14.25" customHeight="1">
      <c r="A11" s="53" t="s">
        <v>110</v>
      </c>
      <c r="B11" s="54"/>
      <c r="C11" s="55"/>
      <c r="D11" s="55"/>
      <c r="E11" s="56"/>
      <c r="F11" s="75" t="str">
        <f>'所属データ'!$E$3</f>
        <v>熊　本</v>
      </c>
      <c r="G11" s="119"/>
      <c r="H11" s="148"/>
      <c r="I11" s="130"/>
      <c r="J11" s="85"/>
      <c r="K11" s="24">
        <f>'所属データ'!$A$23</f>
        <v>0</v>
      </c>
      <c r="L11">
        <f t="shared" si="0"/>
      </c>
      <c r="M11">
        <f t="shared" si="1"/>
      </c>
      <c r="N11" s="18"/>
    </row>
    <row r="12" spans="1:14" ht="14.25" customHeight="1" thickBot="1">
      <c r="A12" s="61" t="s">
        <v>110</v>
      </c>
      <c r="B12" s="62"/>
      <c r="C12" s="63"/>
      <c r="D12" s="63"/>
      <c r="E12" s="64"/>
      <c r="F12" s="77" t="str">
        <f>'所属データ'!$E$3</f>
        <v>熊　本</v>
      </c>
      <c r="G12" s="153"/>
      <c r="H12" s="150"/>
      <c r="I12" s="131"/>
      <c r="J12" s="86"/>
      <c r="K12" s="24">
        <f>'所属データ'!$A$23</f>
        <v>0</v>
      </c>
      <c r="L12">
        <f t="shared" si="0"/>
      </c>
      <c r="M12">
        <f t="shared" si="1"/>
      </c>
      <c r="N12" s="18"/>
    </row>
    <row r="13" spans="1:14" ht="14.25" customHeight="1" hidden="1">
      <c r="A13" s="139">
        <v>8</v>
      </c>
      <c r="B13" s="140"/>
      <c r="C13" s="141"/>
      <c r="D13" s="141"/>
      <c r="E13" s="142"/>
      <c r="F13" s="143" t="str">
        <f>'所属データ'!$E$3</f>
        <v>熊　本</v>
      </c>
      <c r="G13" s="144"/>
      <c r="H13" s="145"/>
      <c r="I13" s="131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5"/>
      <c r="H14" s="133"/>
      <c r="I14" s="131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6"/>
      <c r="H15" s="134"/>
      <c r="I15" s="132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4"/>
      <c r="H16" s="135"/>
      <c r="I16" s="130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5"/>
      <c r="H17" s="133"/>
      <c r="I17" s="131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5"/>
      <c r="H18" s="133"/>
      <c r="I18" s="131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5"/>
      <c r="H19" s="133"/>
      <c r="I19" s="131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6"/>
      <c r="H20" s="134"/>
      <c r="I20" s="132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4"/>
      <c r="H21" s="135"/>
      <c r="I21" s="130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5"/>
      <c r="H22" s="133"/>
      <c r="I22" s="131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5"/>
      <c r="H23" s="133"/>
      <c r="I23" s="131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5"/>
      <c r="H24" s="133"/>
      <c r="I24" s="131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6"/>
      <c r="H25" s="134"/>
      <c r="I25" s="132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4"/>
      <c r="H26" s="135"/>
      <c r="I26" s="130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5"/>
      <c r="H27" s="133"/>
      <c r="I27" s="131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5"/>
      <c r="H28" s="133"/>
      <c r="I28" s="131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5"/>
      <c r="H29" s="133"/>
      <c r="I29" s="131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6"/>
      <c r="H30" s="134"/>
      <c r="I30" s="132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4"/>
      <c r="H31" s="135"/>
      <c r="I31" s="130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5"/>
      <c r="H32" s="133"/>
      <c r="I32" s="131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5"/>
      <c r="H33" s="133"/>
      <c r="I33" s="131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5"/>
      <c r="H34" s="133"/>
      <c r="I34" s="131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6"/>
      <c r="H35" s="134"/>
      <c r="I35" s="132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4"/>
      <c r="H36" s="135"/>
      <c r="I36" s="130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5"/>
      <c r="H37" s="133"/>
      <c r="I37" s="131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5"/>
      <c r="H38" s="133"/>
      <c r="I38" s="131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5"/>
      <c r="H39" s="133"/>
      <c r="I39" s="131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6"/>
      <c r="H40" s="134"/>
      <c r="I40" s="132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4"/>
      <c r="H41" s="135"/>
      <c r="I41" s="130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5"/>
      <c r="H42" s="133"/>
      <c r="I42" s="131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5"/>
      <c r="H43" s="133"/>
      <c r="I43" s="131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5"/>
      <c r="H44" s="133"/>
      <c r="I44" s="131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6"/>
      <c r="H45" s="134"/>
      <c r="I45" s="132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4"/>
      <c r="H46" s="135"/>
      <c r="I46" s="130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5"/>
      <c r="H47" s="133"/>
      <c r="I47" s="131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5"/>
      <c r="H48" s="133"/>
      <c r="I48" s="131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5"/>
      <c r="H49" s="133"/>
      <c r="I49" s="131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6"/>
      <c r="H50" s="134"/>
      <c r="I50" s="132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15</v>
      </c>
    </row>
    <row r="54" spans="2:9" ht="13.5" hidden="1">
      <c r="B54" s="14" t="s">
        <v>13</v>
      </c>
      <c r="E54" s="38"/>
      <c r="F54" s="74" t="s">
        <v>17</v>
      </c>
      <c r="G54" s="50"/>
      <c r="I54" s="14" t="s">
        <v>94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4" t="s">
        <v>18</v>
      </c>
      <c r="I55" s="14" t="s">
        <v>92</v>
      </c>
      <c r="K55" s="109" t="s">
        <v>105</v>
      </c>
      <c r="L55" s="14" t="s">
        <v>112</v>
      </c>
      <c r="M55" s="16" t="s">
        <v>117</v>
      </c>
      <c r="N55" s="109" t="s">
        <v>105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4" t="s">
        <v>19</v>
      </c>
      <c r="I56" s="14" t="s">
        <v>95</v>
      </c>
      <c r="K56" s="109" t="s">
        <v>105</v>
      </c>
      <c r="L56" s="109" t="s">
        <v>105</v>
      </c>
      <c r="M56" s="109" t="s">
        <v>105</v>
      </c>
      <c r="N56" s="109" t="s">
        <v>105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4" t="s">
        <v>20</v>
      </c>
      <c r="I57" s="14" t="s">
        <v>96</v>
      </c>
      <c r="K57" s="109" t="s">
        <v>105</v>
      </c>
      <c r="L57" s="109" t="s">
        <v>105</v>
      </c>
      <c r="M57" s="109" t="s">
        <v>105</v>
      </c>
      <c r="N57" s="109" t="s">
        <v>105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4" t="s">
        <v>21</v>
      </c>
      <c r="I58" s="14" t="s">
        <v>97</v>
      </c>
      <c r="K58" s="109" t="s">
        <v>105</v>
      </c>
      <c r="L58" s="109" t="s">
        <v>105</v>
      </c>
      <c r="M58" s="109" t="s">
        <v>105</v>
      </c>
      <c r="N58" s="108" t="s">
        <v>106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4" t="s">
        <v>22</v>
      </c>
      <c r="I59" s="14" t="s">
        <v>98</v>
      </c>
      <c r="K59" s="109" t="s">
        <v>105</v>
      </c>
      <c r="L59" s="109" t="s">
        <v>105</v>
      </c>
      <c r="M59" s="109" t="s">
        <v>105</v>
      </c>
      <c r="N59" s="108" t="s">
        <v>106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4" t="s">
        <v>23</v>
      </c>
      <c r="I60" s="14" t="s">
        <v>99</v>
      </c>
      <c r="K60" s="109" t="s">
        <v>105</v>
      </c>
      <c r="L60" s="109" t="s">
        <v>105</v>
      </c>
      <c r="M60" s="109" t="s">
        <v>105</v>
      </c>
      <c r="N60" s="108" t="s">
        <v>106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4" t="s">
        <v>24</v>
      </c>
      <c r="I61" s="14" t="s">
        <v>100</v>
      </c>
      <c r="K61" s="109" t="s">
        <v>105</v>
      </c>
      <c r="L61" s="109" t="s">
        <v>105</v>
      </c>
      <c r="M61" s="109" t="s">
        <v>105</v>
      </c>
      <c r="N61" s="108" t="s">
        <v>106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4" t="s">
        <v>25</v>
      </c>
      <c r="I62" s="14" t="s">
        <v>101</v>
      </c>
      <c r="K62" s="109" t="s">
        <v>105</v>
      </c>
      <c r="L62" s="108" t="s">
        <v>106</v>
      </c>
      <c r="M62" s="109" t="s">
        <v>105</v>
      </c>
      <c r="N62" s="108" t="s">
        <v>106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4" t="s">
        <v>26</v>
      </c>
      <c r="I63" s="14" t="s">
        <v>102</v>
      </c>
      <c r="K63" s="109" t="s">
        <v>105</v>
      </c>
      <c r="L63" s="108" t="s">
        <v>106</v>
      </c>
      <c r="M63" s="108" t="s">
        <v>106</v>
      </c>
      <c r="N63" s="108" t="s">
        <v>106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4" t="s">
        <v>27</v>
      </c>
      <c r="K64" s="108" t="s">
        <v>106</v>
      </c>
      <c r="L64" s="108" t="s">
        <v>106</v>
      </c>
      <c r="M64" s="108" t="s">
        <v>106</v>
      </c>
      <c r="N64" s="108" t="s">
        <v>106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4" t="s">
        <v>28</v>
      </c>
      <c r="K65" s="108" t="s">
        <v>106</v>
      </c>
      <c r="L65" s="108" t="s">
        <v>106</v>
      </c>
      <c r="M65" s="108" t="s">
        <v>106</v>
      </c>
      <c r="N65" s="108" t="s">
        <v>106</v>
      </c>
    </row>
    <row r="66" spans="3:13" ht="13.5" hidden="1">
      <c r="C66" s="16"/>
      <c r="D66" s="16"/>
      <c r="F66" s="74" t="s">
        <v>29</v>
      </c>
      <c r="L66" s="14"/>
      <c r="M66" s="14"/>
    </row>
    <row r="67" spans="4:13" ht="13.5" hidden="1">
      <c r="D67" s="16"/>
      <c r="F67" s="74" t="s">
        <v>30</v>
      </c>
      <c r="L67" s="14"/>
      <c r="M67" s="14"/>
    </row>
    <row r="68" spans="4:13" ht="13.5" hidden="1">
      <c r="D68" s="16"/>
      <c r="F68" s="74" t="s">
        <v>31</v>
      </c>
      <c r="L68" s="14"/>
      <c r="M68" s="14"/>
    </row>
    <row r="69" spans="6:13" ht="13.5" hidden="1">
      <c r="F69" s="74" t="s">
        <v>32</v>
      </c>
      <c r="L69" s="14"/>
      <c r="M69" s="14"/>
    </row>
    <row r="70" ht="13.5" hidden="1">
      <c r="F70" s="74" t="s">
        <v>33</v>
      </c>
    </row>
    <row r="71" ht="13.5" hidden="1">
      <c r="F71" s="74" t="s">
        <v>34</v>
      </c>
    </row>
    <row r="72" ht="13.5" hidden="1">
      <c r="F72" s="74" t="s">
        <v>35</v>
      </c>
    </row>
    <row r="73" ht="13.5" hidden="1">
      <c r="F73" s="74" t="s">
        <v>36</v>
      </c>
    </row>
    <row r="74" ht="13.5" hidden="1">
      <c r="F74" s="74" t="s">
        <v>37</v>
      </c>
    </row>
    <row r="75" ht="13.5" hidden="1">
      <c r="F75" s="74" t="s">
        <v>38</v>
      </c>
    </row>
    <row r="76" ht="13.5" hidden="1">
      <c r="F76" s="74" t="s">
        <v>39</v>
      </c>
    </row>
    <row r="77" ht="13.5" hidden="1">
      <c r="F77" s="74" t="s">
        <v>40</v>
      </c>
    </row>
    <row r="78" ht="13.5" hidden="1">
      <c r="F78" s="74" t="s">
        <v>41</v>
      </c>
    </row>
    <row r="79" ht="13.5" hidden="1">
      <c r="F79" s="74" t="s">
        <v>42</v>
      </c>
    </row>
    <row r="80" ht="13.5" hidden="1">
      <c r="F80" s="74" t="s">
        <v>43</v>
      </c>
    </row>
    <row r="81" ht="13.5" hidden="1">
      <c r="F81" s="74" t="s">
        <v>44</v>
      </c>
    </row>
    <row r="82" ht="13.5" hidden="1">
      <c r="F82" s="74" t="s">
        <v>45</v>
      </c>
    </row>
    <row r="83" ht="13.5" hidden="1">
      <c r="F83" s="74" t="s">
        <v>46</v>
      </c>
    </row>
    <row r="84" ht="13.5" hidden="1">
      <c r="F84" s="74" t="s">
        <v>47</v>
      </c>
    </row>
    <row r="85" ht="13.5" hidden="1">
      <c r="F85" s="74" t="s">
        <v>48</v>
      </c>
    </row>
    <row r="86" ht="13.5" hidden="1">
      <c r="F86" s="74" t="s">
        <v>49</v>
      </c>
    </row>
    <row r="87" ht="13.5" hidden="1">
      <c r="F87" s="74" t="s">
        <v>50</v>
      </c>
    </row>
    <row r="88" ht="13.5" hidden="1">
      <c r="F88" s="74" t="s">
        <v>51</v>
      </c>
    </row>
    <row r="89" ht="13.5" hidden="1">
      <c r="F89" s="74" t="s">
        <v>52</v>
      </c>
    </row>
    <row r="90" ht="13.5" hidden="1">
      <c r="F90" s="74" t="s">
        <v>53</v>
      </c>
    </row>
    <row r="91" ht="13.5" hidden="1">
      <c r="F91" s="74" t="s">
        <v>54</v>
      </c>
    </row>
    <row r="92" ht="13.5" hidden="1">
      <c r="F92" s="74" t="s">
        <v>55</v>
      </c>
    </row>
    <row r="93" ht="13.5" hidden="1">
      <c r="F93" s="74" t="s">
        <v>56</v>
      </c>
    </row>
    <row r="94" ht="13.5" hidden="1">
      <c r="F94" s="74" t="s">
        <v>57</v>
      </c>
    </row>
    <row r="95" ht="13.5" hidden="1">
      <c r="F95" s="74" t="s">
        <v>58</v>
      </c>
    </row>
    <row r="96" ht="13.5" hidden="1">
      <c r="F96" s="74" t="s">
        <v>59</v>
      </c>
    </row>
    <row r="97" ht="13.5" hidden="1">
      <c r="F97" s="74" t="s">
        <v>60</v>
      </c>
    </row>
    <row r="98" ht="13.5" hidden="1">
      <c r="F98" s="74" t="s">
        <v>61</v>
      </c>
    </row>
    <row r="99" ht="13.5" hidden="1">
      <c r="F99" s="74" t="s">
        <v>62</v>
      </c>
    </row>
    <row r="100" ht="13.5" hidden="1">
      <c r="F100" s="74" t="s">
        <v>63</v>
      </c>
    </row>
  </sheetData>
  <sheetProtection sheet="1" selectLockedCells="1"/>
  <mergeCells count="8"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2012-06-29T03:52:02Z</cp:lastPrinted>
  <dcterms:created xsi:type="dcterms:W3CDTF">2002-06-02T12:37:11Z</dcterms:created>
  <dcterms:modified xsi:type="dcterms:W3CDTF">2024-01-21T21:42:38Z</dcterms:modified>
  <cp:category/>
  <cp:version/>
  <cp:contentType/>
  <cp:contentStatus/>
</cp:coreProperties>
</file>