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'所属データ'!$A$1:$I$20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1/100秒、1cmまで入力
例）1分56秒2→15620
     12m35cm→1235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1/100秒、1cmまで入力
例）1分56秒2→15620
     12m35cm→1235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</commentList>
</comments>
</file>

<file path=xl/sharedStrings.xml><?xml version="1.0" encoding="utf-8"?>
<sst xmlns="http://schemas.openxmlformats.org/spreadsheetml/2006/main" count="340" uniqueCount="158">
  <si>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</si>
  <si>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</si>
  <si>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</si>
  <si>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</si>
  <si>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</si>
  <si>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</si>
  <si>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</si>
  <si>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</si>
  <si>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</si>
  <si>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</si>
  <si>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</si>
  <si>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</si>
  <si>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学年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</si>
  <si>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</si>
  <si>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</si>
  <si>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</si>
  <si>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</si>
  <si>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</si>
  <si>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</si>
  <si>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</si>
  <si>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</si>
  <si>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</si>
  <si>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</si>
  <si>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</si>
  <si>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</si>
  <si>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</si>
  <si>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</si>
  <si>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</si>
  <si>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</si>
  <si>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</si>
  <si>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</si>
  <si>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</si>
  <si>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</si>
  <si>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</si>
  <si>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</si>
  <si>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</si>
  <si>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</si>
  <si>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</si>
  <si>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</si>
  <si>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</si>
  <si>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</si>
  <si>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</si>
  <si>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</si>
  <si>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</si>
  <si>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</si>
  <si>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</si>
  <si>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</si>
  <si>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</si>
  <si>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</si>
  <si>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</si>
  <si>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</si>
  <si>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</si>
  <si>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</si>
  <si>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</si>
  <si>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</si>
  <si>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</si>
  <si>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</si>
  <si>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</si>
  <si>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</si>
  <si>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</si>
  <si>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</si>
  <si>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</si>
  <si>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</si>
  <si>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</si>
  <si>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</si>
  <si>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</si>
  <si>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</si>
  <si>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</si>
  <si>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</si>
  <si>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</si>
  <si>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</si>
  <si>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</si>
  <si>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</si>
  <si>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</si>
  <si>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</si>
  <si>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</si>
  <si>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</si>
  <si>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</si>
  <si>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</si>
  <si>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</si>
  <si>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</si>
  <si>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</si>
  <si>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</si>
  <si>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</si>
  <si>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</si>
  <si>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</si>
  <si>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</si>
  <si>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</si>
  <si>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</si>
  <si>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</si>
  <si>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</si>
  <si>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</si>
  <si>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</si>
  <si>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</si>
  <si>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</si>
  <si>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平成２４年度　第２３２回　熊本市陸上競技記録会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</si>
  <si>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</si>
  <si>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</si>
  <si>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</si>
  <si>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</si>
  <si>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</si>
  <si>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</si>
  <si>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</si>
  <si>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</si>
  <si>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</si>
  <si>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</si>
  <si>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</si>
  <si>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>Ｈ２４
男 子</t>
  </si>
  <si>
    <t>熊本市陸上競技記録会申込</t>
  </si>
  <si>
    <t>(A)１００ｍ</t>
  </si>
  <si>
    <t>(B)１００ｍ</t>
  </si>
  <si>
    <t>(C)１００ｍ</t>
  </si>
  <si>
    <t>(C)１００ｍH</t>
  </si>
  <si>
    <t>(B)走高跳</t>
  </si>
  <si>
    <t>(C)１１０ｍH</t>
  </si>
  <si>
    <t>(B)走幅跳</t>
  </si>
  <si>
    <t>(C)走高跳</t>
  </si>
  <si>
    <t>(B)砲丸投</t>
  </si>
  <si>
    <t>(C)走幅跳</t>
  </si>
  <si>
    <t>(C)砲丸投</t>
  </si>
  <si>
    <t>(A)１５００ｍ</t>
  </si>
  <si>
    <t>(B)１５００ｍ</t>
  </si>
  <si>
    <t>(C)１５００ｍ</t>
  </si>
  <si>
    <t xml:space="preserve"> ---</t>
  </si>
  <si>
    <t>(C)３０００ｍ</t>
  </si>
  <si>
    <t>(A)５０００ｍ</t>
  </si>
  <si>
    <t>(B)５０００ｍ</t>
  </si>
  <si>
    <t>(A)走高跳</t>
  </si>
  <si>
    <t>(A)走幅跳</t>
  </si>
  <si>
    <t>(A)砲丸投</t>
  </si>
  <si>
    <t>(D)１００ｍ</t>
  </si>
  <si>
    <t>(D)８００ｍ</t>
  </si>
  <si>
    <t>(D)走幅跳</t>
  </si>
  <si>
    <t>※種目(A)一般(B)高校(C)中学（D）小学</t>
  </si>
  <si>
    <t>4X100R</t>
  </si>
  <si>
    <t>(D)１００ｍ</t>
  </si>
  <si>
    <r>
      <t xml:space="preserve"> </t>
    </r>
    <r>
      <rPr>
        <sz val="11"/>
        <rFont val="ＭＳ Ｐゴシック"/>
        <family val="3"/>
      </rPr>
      <t>---</t>
    </r>
  </si>
  <si>
    <t>(B)８００ｍ</t>
  </si>
  <si>
    <t>(C)８００ｍ</t>
  </si>
  <si>
    <t>(D)８００ｍ</t>
  </si>
  <si>
    <t>(A)１５００ｍ</t>
  </si>
  <si>
    <t>(B)１５００ｍ</t>
  </si>
  <si>
    <t>(C)１５００ｍ</t>
  </si>
  <si>
    <t>(A)３０００ｍ</t>
  </si>
  <si>
    <t>(B)３０００ｍ</t>
  </si>
  <si>
    <t>(C)８０ｍH</t>
  </si>
  <si>
    <t xml:space="preserve"> ---</t>
  </si>
  <si>
    <t>(A)走高跳</t>
  </si>
  <si>
    <t>(C)１００ｍH</t>
  </si>
  <si>
    <t>(A)走幅跳</t>
  </si>
  <si>
    <t>(A)砲丸投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</si>
  <si>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</si>
  <si>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</si>
  <si>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</si>
  <si>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Ｈ２４
女 子</t>
  </si>
  <si>
    <t>※1学校の場合、略称に小･中・高・大をつけてください（例：熊本工高）　※2必ず選択して下さい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</si>
  <si>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４，種目はリストから選択し、最高記録は必ず入力してください。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５，リレー参加者（１チーム６名以内）は○をリストから選択し、複数リレーチーム出場
　　　　　　　　　　　　　　　の場合は３チーム目以降の申し込みは別一覧表にチームごとにリレーだけの申し
　　　　　　　　　　　　　　　込みをするようにしてください。
　　　　　　　　　　　　　６，小学･中学・高校の場合、学校長の参加許可を得てください。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</si>
  <si>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r>
      <t>メール申込先　：　juntarousuzu@yahoo.co.jp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平成２４年８月１４日（火）１３：００まで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</si>
</sst>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dotted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tted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 horizontal="right" vertical="center"/>
    </xf>
    <xf numFmtId="0" fontId="0" fillId="7" borderId="0" xfId="0" applyFill="1" applyBorder="1" applyAlignment="1">
      <alignment horizontal="right" vertical="center"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 vertical="top"/>
    </xf>
    <xf numFmtId="0" fontId="0" fillId="7" borderId="0" xfId="0" applyFill="1" applyBorder="1" applyAlignment="1">
      <alignment vertical="top"/>
    </xf>
    <xf numFmtId="0" fontId="0" fillId="7" borderId="14" xfId="0" applyFill="1" applyBorder="1" applyAlignment="1">
      <alignment horizontal="right" vertical="top"/>
    </xf>
    <xf numFmtId="0" fontId="0" fillId="7" borderId="14" xfId="0" applyFill="1" applyBorder="1" applyAlignment="1">
      <alignment vertical="top"/>
    </xf>
    <xf numFmtId="0" fontId="0" fillId="7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 horizontal="right" vertical="top"/>
    </xf>
    <xf numFmtId="0" fontId="0" fillId="7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2" fillId="7" borderId="10" xfId="0" applyFont="1" applyFill="1" applyBorder="1" applyAlignment="1">
      <alignment horizontal="left"/>
    </xf>
    <xf numFmtId="0" fontId="0" fillId="7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4" borderId="0" xfId="0" applyFont="1" applyFill="1" applyAlignment="1">
      <alignment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shrinkToFit="1"/>
    </xf>
    <xf numFmtId="0" fontId="0" fillId="7" borderId="3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21" borderId="40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5" fontId="7" fillId="21" borderId="42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3" fillId="24" borderId="46" xfId="0" applyFont="1" applyFill="1" applyBorder="1" applyAlignment="1">
      <alignment horizontal="center" vertical="center" shrinkToFit="1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21" borderId="54" xfId="0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5" fontId="7" fillId="21" borderId="16" xfId="0" applyNumberFormat="1" applyFont="1" applyFill="1" applyBorder="1" applyAlignment="1">
      <alignment horizontal="right" vertical="center"/>
    </xf>
    <xf numFmtId="185" fontId="0" fillId="21" borderId="55" xfId="0" applyNumberFormat="1" applyFill="1" applyBorder="1" applyAlignment="1">
      <alignment horizontal="center" vertical="center"/>
    </xf>
    <xf numFmtId="186" fontId="0" fillId="21" borderId="56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24" borderId="57" xfId="0" applyFill="1" applyBorder="1" applyAlignment="1">
      <alignment horizontal="center" vertical="center" shrinkToFit="1"/>
    </xf>
    <xf numFmtId="0" fontId="0" fillId="24" borderId="58" xfId="0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3" fillId="7" borderId="35" xfId="0" applyFont="1" applyFill="1" applyBorder="1" applyAlignment="1">
      <alignment horizontal="center" vertical="center" shrinkToFit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24" borderId="60" xfId="0" applyFont="1" applyFill="1" applyBorder="1" applyAlignment="1">
      <alignment horizontal="center" vertical="center" shrinkToFit="1"/>
    </xf>
    <xf numFmtId="0" fontId="8" fillId="7" borderId="0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7" borderId="61" xfId="0" applyFill="1" applyBorder="1" applyAlignment="1">
      <alignment horizontal="center" vertical="center" shrinkToFit="1"/>
    </xf>
    <xf numFmtId="0" fontId="0" fillId="7" borderId="62" xfId="0" applyFill="1" applyBorder="1" applyAlignment="1">
      <alignment horizontal="center" vertical="center" shrinkToFit="1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7" xfId="0" applyFill="1" applyBorder="1" applyAlignment="1" applyProtection="1">
      <alignment horizontal="center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 wrapText="1"/>
    </xf>
    <xf numFmtId="0" fontId="4" fillId="21" borderId="70" xfId="0" applyFont="1" applyFill="1" applyBorder="1" applyAlignment="1">
      <alignment horizontal="center" vertical="center"/>
    </xf>
    <xf numFmtId="0" fontId="4" fillId="21" borderId="71" xfId="0" applyFont="1" applyFill="1" applyBorder="1" applyAlignment="1">
      <alignment horizontal="center" vertical="center"/>
    </xf>
    <xf numFmtId="185" fontId="0" fillId="21" borderId="72" xfId="0" applyNumberFormat="1" applyFill="1" applyBorder="1" applyAlignment="1">
      <alignment horizontal="center" vertical="center"/>
    </xf>
    <xf numFmtId="185" fontId="0" fillId="21" borderId="73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 shrinkToFit="1"/>
    </xf>
    <xf numFmtId="0" fontId="0" fillId="21" borderId="74" xfId="0" applyFill="1" applyBorder="1" applyAlignment="1">
      <alignment horizontal="center" vertical="center"/>
    </xf>
    <xf numFmtId="0" fontId="0" fillId="21" borderId="75" xfId="0" applyFill="1" applyBorder="1" applyAlignment="1">
      <alignment horizontal="center" vertical="center"/>
    </xf>
    <xf numFmtId="49" fontId="0" fillId="0" borderId="55" xfId="0" applyNumberFormat="1" applyFont="1" applyFill="1" applyBorder="1" applyAlignment="1" applyProtection="1">
      <alignment vertical="center"/>
      <protection locked="0"/>
    </xf>
    <xf numFmtId="49" fontId="0" fillId="0" borderId="76" xfId="0" applyNumberFormat="1" applyFont="1" applyFill="1" applyBorder="1" applyAlignment="1" applyProtection="1">
      <alignment vertical="center"/>
      <protection locked="0"/>
    </xf>
    <xf numFmtId="0" fontId="8" fillId="7" borderId="77" xfId="0" applyFont="1" applyFill="1" applyBorder="1" applyAlignment="1">
      <alignment horizontal="center" vertical="center" shrinkToFit="1"/>
    </xf>
    <xf numFmtId="0" fontId="8" fillId="7" borderId="78" xfId="0" applyFont="1" applyFill="1" applyBorder="1" applyAlignment="1">
      <alignment horizontal="center" vertical="center" shrinkToFit="1"/>
    </xf>
    <xf numFmtId="0" fontId="8" fillId="7" borderId="79" xfId="0" applyFont="1" applyFill="1" applyBorder="1" applyAlignment="1">
      <alignment horizontal="center" vertical="center" shrinkToFit="1"/>
    </xf>
    <xf numFmtId="0" fontId="3" fillId="24" borderId="80" xfId="0" applyFont="1" applyFill="1" applyBorder="1" applyAlignment="1">
      <alignment horizontal="center" vertical="center"/>
    </xf>
    <xf numFmtId="0" fontId="3" fillId="24" borderId="81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 textRotation="255"/>
    </xf>
    <xf numFmtId="0" fontId="3" fillId="24" borderId="30" xfId="0" applyFont="1" applyFill="1" applyBorder="1" applyAlignment="1">
      <alignment horizontal="center" vertical="center" textRotation="255"/>
    </xf>
    <xf numFmtId="0" fontId="4" fillId="24" borderId="82" xfId="0" applyFont="1" applyFill="1" applyBorder="1" applyAlignment="1">
      <alignment horizontal="center" vertical="center" wrapText="1"/>
    </xf>
    <xf numFmtId="0" fontId="4" fillId="24" borderId="83" xfId="0" applyFont="1" applyFill="1" applyBorder="1" applyAlignment="1">
      <alignment horizontal="center" vertical="center" wrapText="1"/>
    </xf>
    <xf numFmtId="0" fontId="4" fillId="24" borderId="84" xfId="0" applyFont="1" applyFill="1" applyBorder="1" applyAlignment="1">
      <alignment horizontal="center" vertical="center" wrapText="1"/>
    </xf>
    <xf numFmtId="0" fontId="4" fillId="24" borderId="85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shrinkToFit="1"/>
    </xf>
    <xf numFmtId="0" fontId="3" fillId="24" borderId="30" xfId="0" applyFont="1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7" xfId="0" applyNumberFormat="1" applyFont="1" applyFill="1" applyBorder="1" applyAlignment="1">
      <alignment horizontal="left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7" borderId="33" xfId="0" applyFont="1" applyFill="1" applyBorder="1" applyAlignment="1">
      <alignment horizontal="center" vertical="center"/>
    </xf>
    <xf numFmtId="0" fontId="3" fillId="7" borderId="87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 textRotation="255"/>
    </xf>
    <xf numFmtId="0" fontId="3" fillId="7" borderId="37" xfId="0" applyFont="1" applyFill="1" applyBorder="1" applyAlignment="1">
      <alignment horizontal="center" vertical="center" textRotation="255"/>
    </xf>
    <xf numFmtId="0" fontId="8" fillId="7" borderId="38" xfId="0" applyFont="1" applyFill="1" applyBorder="1" applyAlignment="1">
      <alignment horizontal="center" vertical="center" shrinkToFit="1"/>
    </xf>
    <xf numFmtId="0" fontId="8" fillId="7" borderId="39" xfId="0" applyFont="1" applyFill="1" applyBorder="1" applyAlignment="1">
      <alignment horizontal="center" vertical="center" shrinkToFit="1"/>
    </xf>
    <xf numFmtId="0" fontId="4" fillId="7" borderId="88" xfId="0" applyFont="1" applyFill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 wrapText="1"/>
    </xf>
    <xf numFmtId="0" fontId="4" fillId="7" borderId="90" xfId="0" applyFont="1" applyFill="1" applyBorder="1" applyAlignment="1">
      <alignment horizontal="center" vertical="center" wrapText="1"/>
    </xf>
    <xf numFmtId="0" fontId="4" fillId="7" borderId="9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shrinkToFit="1"/>
    </xf>
    <xf numFmtId="0" fontId="3" fillId="7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28.5" customHeight="1" thickBot="1">
      <c r="A1" s="1"/>
      <c r="B1" s="153" t="s">
        <v>95</v>
      </c>
      <c r="C1" s="153"/>
      <c r="D1" s="153"/>
      <c r="E1" s="153"/>
      <c r="F1" s="153"/>
      <c r="G1" s="153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92</v>
      </c>
      <c r="E3" s="144" t="s">
        <v>63</v>
      </c>
      <c r="F3" s="113" t="s">
        <v>93</v>
      </c>
      <c r="G3" s="7"/>
      <c r="H3" s="1"/>
      <c r="I3" s="1"/>
      <c r="J3" s="70"/>
      <c r="K3" s="70"/>
      <c r="L3" s="70"/>
    </row>
    <row r="4" spans="1:12" ht="30" customHeight="1">
      <c r="A4" s="1"/>
      <c r="B4" s="158" t="s">
        <v>155</v>
      </c>
      <c r="C4" s="159"/>
      <c r="D4" s="159"/>
      <c r="E4" s="159"/>
      <c r="F4" s="159"/>
      <c r="G4" s="160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14"/>
      <c r="F5" s="114"/>
      <c r="G5" s="115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72</v>
      </c>
      <c r="E6" s="139"/>
      <c r="F6" s="113" t="s">
        <v>94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6.5" customHeight="1">
      <c r="A8" s="1"/>
      <c r="B8" s="23" t="s">
        <v>89</v>
      </c>
      <c r="C8" s="15"/>
      <c r="D8" s="6" t="s">
        <v>4</v>
      </c>
      <c r="E8" s="156"/>
      <c r="F8" s="157"/>
      <c r="G8" s="7"/>
      <c r="H8" s="1"/>
      <c r="I8" s="1"/>
      <c r="J8" s="70"/>
      <c r="K8" s="70"/>
      <c r="L8" s="70"/>
    </row>
    <row r="9" spans="1:12" ht="8.25" customHeight="1" thickBot="1">
      <c r="A9" s="1"/>
      <c r="B9" s="35"/>
      <c r="C9" s="11"/>
      <c r="D9" s="11"/>
      <c r="E9" s="12"/>
      <c r="F9" s="40"/>
      <c r="G9" s="13"/>
      <c r="H9" s="1"/>
      <c r="I9" s="1"/>
      <c r="J9" s="70"/>
      <c r="K9" s="70"/>
      <c r="L9" s="70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4"/>
      <c r="K10" s="24"/>
      <c r="L10" s="24"/>
    </row>
    <row r="11" spans="1:12" ht="14.25" customHeight="1" thickBot="1">
      <c r="A11" s="2"/>
      <c r="B11" s="42" t="s">
        <v>90</v>
      </c>
      <c r="C11" s="2" t="s">
        <v>91</v>
      </c>
      <c r="D11" s="2"/>
      <c r="E11" s="2"/>
      <c r="F11" s="2"/>
      <c r="G11" s="2"/>
      <c r="H11" s="2"/>
      <c r="I11" s="2"/>
      <c r="J11" s="24"/>
      <c r="K11" s="24"/>
      <c r="L11" s="24"/>
    </row>
    <row r="12" spans="1:12" ht="17.25" customHeight="1">
      <c r="A12" s="2"/>
      <c r="B12" s="71" t="s">
        <v>6</v>
      </c>
      <c r="C12" s="72" t="s">
        <v>8</v>
      </c>
      <c r="D12" s="72" t="s">
        <v>7</v>
      </c>
      <c r="E12" s="154" t="s">
        <v>19</v>
      </c>
      <c r="F12" s="155"/>
      <c r="G12" s="2"/>
      <c r="H12" s="2"/>
      <c r="I12" s="2"/>
      <c r="J12" s="24"/>
      <c r="K12" s="24"/>
      <c r="L12" s="24"/>
    </row>
    <row r="13" spans="1:12" ht="24.75" customHeight="1">
      <c r="A13" s="2"/>
      <c r="B13" s="92" t="s">
        <v>3</v>
      </c>
      <c r="C13" s="93">
        <f>IF(E6="","",E13+F13&amp;"種目×"&amp;IF(E6="一般","600円",IF(E6="高校","600円",IF(E6="中学","600円",IF(E6="小学","500円")))))</f>
      </c>
      <c r="D13" s="94">
        <f>IF(E6="一般",600,IF(E6="高校",600,IF(E6="中学",600,IF(E6="小学",500))))*(E13+F13)</f>
        <v>0</v>
      </c>
      <c r="E13" s="95">
        <f>COUNTA('男子'!G6:G50)</f>
        <v>0</v>
      </c>
      <c r="F13" s="96">
        <f>COUNTA('女子'!G6:G50)</f>
        <v>0</v>
      </c>
      <c r="G13" s="2"/>
      <c r="H13" s="2"/>
      <c r="I13" s="2"/>
      <c r="J13" s="24"/>
      <c r="K13" s="24"/>
      <c r="L13" s="24"/>
    </row>
    <row r="14" spans="1:12" ht="24.75" customHeight="1">
      <c r="A14" s="2"/>
      <c r="B14" s="92" t="s">
        <v>88</v>
      </c>
      <c r="C14" s="93">
        <f>IF(E6="","",IF(E6="一般",E14+F14&amp;"種目×"&amp;"1000円",E14+F14&amp;"種目×"&amp;IF(OR(E6="高校",E6="中学"),"1000円","1000円")))</f>
      </c>
      <c r="D14" s="94">
        <f>IF(E6="一般",0,IF(OR(E6="高校",E6="中学"),1000,1000)*(E14+F14))</f>
        <v>0</v>
      </c>
      <c r="E14" s="95">
        <f>IF('男子'!N6=0,0,1)+IF('男子'!N7=0,0,1)</f>
        <v>0</v>
      </c>
      <c r="F14" s="96">
        <f>IF('女子'!N6=0,0,1)+IF('女子'!N7=0,0,1)</f>
        <v>0</v>
      </c>
      <c r="G14" s="2"/>
      <c r="H14" s="2"/>
      <c r="I14" s="2"/>
      <c r="J14" s="24"/>
      <c r="K14" s="24"/>
      <c r="L14" s="24"/>
    </row>
    <row r="15" spans="1:12" ht="24.75" customHeight="1" thickBot="1">
      <c r="A15" s="2"/>
      <c r="B15" s="146" t="s">
        <v>87</v>
      </c>
      <c r="C15" s="147"/>
      <c r="D15" s="73">
        <f>D13+D14</f>
        <v>0</v>
      </c>
      <c r="E15" s="148"/>
      <c r="F15" s="149"/>
      <c r="G15" s="2"/>
      <c r="H15" s="2"/>
      <c r="I15" s="2"/>
      <c r="J15" s="24"/>
      <c r="K15" s="24"/>
      <c r="L15" s="24"/>
    </row>
    <row r="16" spans="1:12" ht="12" customHeight="1">
      <c r="A16" s="2"/>
      <c r="B16" s="81"/>
      <c r="C16" s="50"/>
      <c r="D16" s="33"/>
      <c r="E16" s="2"/>
      <c r="F16" s="2"/>
      <c r="G16" s="2"/>
      <c r="H16" s="2"/>
      <c r="I16" s="2"/>
      <c r="J16" s="24"/>
      <c r="K16" s="24"/>
      <c r="L16" s="24"/>
    </row>
    <row r="17" spans="1:12" ht="229.5" customHeight="1">
      <c r="A17" s="2"/>
      <c r="B17" s="145" t="s">
        <v>156</v>
      </c>
      <c r="C17" s="145"/>
      <c r="D17" s="145"/>
      <c r="E17" s="145"/>
      <c r="F17" s="145"/>
      <c r="G17" s="145"/>
      <c r="H17" s="145"/>
      <c r="I17" s="145"/>
      <c r="J17" s="24"/>
      <c r="K17" s="24"/>
      <c r="L17" s="24"/>
    </row>
    <row r="18" spans="1:12" ht="101.25" customHeight="1">
      <c r="A18" s="2"/>
      <c r="B18" s="152" t="s">
        <v>157</v>
      </c>
      <c r="C18" s="152"/>
      <c r="D18" s="152"/>
      <c r="E18" s="152"/>
      <c r="F18" s="152"/>
      <c r="G18" s="152"/>
      <c r="H18" s="152"/>
      <c r="I18" s="152"/>
      <c r="J18" s="24"/>
      <c r="K18" s="24"/>
      <c r="L18" s="24"/>
    </row>
    <row r="19" spans="1:12" ht="60.75" customHeight="1">
      <c r="A19" s="2"/>
      <c r="B19" s="150" t="s">
        <v>152</v>
      </c>
      <c r="C19" s="150"/>
      <c r="D19" s="150"/>
      <c r="E19" s="150"/>
      <c r="F19" s="150"/>
      <c r="G19" s="150"/>
      <c r="H19" s="150"/>
      <c r="I19" s="46"/>
      <c r="J19" s="68"/>
      <c r="K19" s="24"/>
      <c r="L19" s="24"/>
    </row>
    <row r="20" spans="1:12" ht="53.25" customHeight="1">
      <c r="A20" s="2"/>
      <c r="B20" s="150" t="s">
        <v>153</v>
      </c>
      <c r="C20" s="151"/>
      <c r="D20" s="151"/>
      <c r="E20" s="151"/>
      <c r="F20" s="151"/>
      <c r="G20" s="151"/>
      <c r="H20" s="151"/>
      <c r="I20" s="46"/>
      <c r="J20" s="68"/>
      <c r="K20" s="24"/>
      <c r="L20" s="24"/>
    </row>
    <row r="21" spans="1:12" ht="17.25" customHeight="1" hidden="1">
      <c r="A21" s="97"/>
      <c r="B21" s="97">
        <f>C3</f>
        <v>0</v>
      </c>
      <c r="C21" s="97" t="str">
        <f>E3</f>
        <v>熊　本</v>
      </c>
      <c r="D21" s="97">
        <f>C8</f>
        <v>0</v>
      </c>
      <c r="E21" s="98">
        <f>E8</f>
        <v>0</v>
      </c>
      <c r="F21" s="99">
        <f>E13</f>
        <v>0</v>
      </c>
      <c r="G21" s="99">
        <f>F13</f>
        <v>0</v>
      </c>
      <c r="H21" s="110">
        <f>E14</f>
        <v>0</v>
      </c>
      <c r="I21" s="110">
        <f>F14</f>
        <v>0</v>
      </c>
      <c r="J21" s="111">
        <f>D15</f>
        <v>0</v>
      </c>
      <c r="K21" s="99">
        <f>E6</f>
        <v>0</v>
      </c>
      <c r="L21" s="69"/>
    </row>
    <row r="22" spans="1:12" ht="16.5" customHeight="1" hidden="1">
      <c r="A22" t="s">
        <v>20</v>
      </c>
      <c r="B22">
        <v>1</v>
      </c>
      <c r="C22" t="s">
        <v>70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6.5" customHeight="1" hidden="1">
      <c r="A23" t="s">
        <v>21</v>
      </c>
      <c r="B23">
        <v>2</v>
      </c>
      <c r="C23" t="s">
        <v>71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3" ht="13.5" customHeight="1" hidden="1">
      <c r="A24" t="s">
        <v>22</v>
      </c>
      <c r="B24">
        <v>3</v>
      </c>
      <c r="C24" t="s">
        <v>73</v>
      </c>
    </row>
    <row r="25" spans="1:3" ht="13.5" hidden="1">
      <c r="A25" t="s">
        <v>23</v>
      </c>
      <c r="B25">
        <v>4</v>
      </c>
      <c r="C25" t="s">
        <v>74</v>
      </c>
    </row>
    <row r="26" spans="1:2" ht="13.5" hidden="1">
      <c r="A26" t="s">
        <v>24</v>
      </c>
      <c r="B26">
        <v>5</v>
      </c>
    </row>
    <row r="27" spans="1:2" ht="13.5" hidden="1">
      <c r="A27" t="s">
        <v>25</v>
      </c>
      <c r="B27">
        <v>6</v>
      </c>
    </row>
    <row r="28" spans="1:2" ht="13.5" hidden="1">
      <c r="A28" t="s">
        <v>26</v>
      </c>
      <c r="B28">
        <v>7</v>
      </c>
    </row>
    <row r="29" spans="1:2" ht="13.5" hidden="1">
      <c r="A29" t="s">
        <v>27</v>
      </c>
      <c r="B29">
        <v>8</v>
      </c>
    </row>
    <row r="30" spans="1:2" ht="13.5" hidden="1">
      <c r="A30" t="s">
        <v>28</v>
      </c>
      <c r="B30">
        <v>9</v>
      </c>
    </row>
    <row r="31" spans="1:2" ht="13.5" hidden="1">
      <c r="A31" t="s">
        <v>29</v>
      </c>
      <c r="B31">
        <v>10</v>
      </c>
    </row>
    <row r="32" spans="1:2" ht="13.5" hidden="1">
      <c r="A32" t="s">
        <v>30</v>
      </c>
      <c r="B32">
        <v>11</v>
      </c>
    </row>
    <row r="33" spans="1:2" ht="13.5" hidden="1">
      <c r="A33" t="s">
        <v>31</v>
      </c>
      <c r="B33">
        <v>12</v>
      </c>
    </row>
    <row r="34" spans="1:2" ht="13.5" hidden="1">
      <c r="A34" t="s">
        <v>32</v>
      </c>
      <c r="B34">
        <v>13</v>
      </c>
    </row>
    <row r="35" spans="1:2" ht="13.5" hidden="1">
      <c r="A35" t="s">
        <v>33</v>
      </c>
      <c r="B35">
        <v>14</v>
      </c>
    </row>
    <row r="36" spans="1:2" ht="13.5" hidden="1">
      <c r="A36" t="s">
        <v>34</v>
      </c>
      <c r="B36">
        <v>15</v>
      </c>
    </row>
    <row r="37" spans="1:2" ht="13.5" hidden="1">
      <c r="A37" t="s">
        <v>35</v>
      </c>
      <c r="B37">
        <v>16</v>
      </c>
    </row>
    <row r="38" spans="1:2" ht="13.5" hidden="1">
      <c r="A38" t="s">
        <v>36</v>
      </c>
      <c r="B38">
        <v>17</v>
      </c>
    </row>
    <row r="39" spans="1:2" ht="13.5" hidden="1">
      <c r="A39" t="s">
        <v>37</v>
      </c>
      <c r="B39">
        <v>18</v>
      </c>
    </row>
    <row r="40" spans="1:2" ht="13.5" hidden="1">
      <c r="A40" t="s">
        <v>38</v>
      </c>
      <c r="B40">
        <v>19</v>
      </c>
    </row>
    <row r="41" spans="1:2" ht="13.5" hidden="1">
      <c r="A41" t="s">
        <v>39</v>
      </c>
      <c r="B41">
        <v>20</v>
      </c>
    </row>
    <row r="42" spans="1:2" ht="13.5" hidden="1">
      <c r="A42" t="s">
        <v>40</v>
      </c>
      <c r="B42">
        <v>21</v>
      </c>
    </row>
    <row r="43" spans="1:2" ht="13.5" hidden="1">
      <c r="A43" t="s">
        <v>41</v>
      </c>
      <c r="B43">
        <v>22</v>
      </c>
    </row>
    <row r="44" spans="1:2" ht="13.5" hidden="1">
      <c r="A44" t="s">
        <v>42</v>
      </c>
      <c r="B44">
        <v>23</v>
      </c>
    </row>
    <row r="45" spans="1:2" ht="13.5" hidden="1">
      <c r="A45" t="s">
        <v>43</v>
      </c>
      <c r="B45">
        <v>24</v>
      </c>
    </row>
    <row r="46" spans="1:2" ht="13.5" hidden="1">
      <c r="A46" t="s">
        <v>44</v>
      </c>
      <c r="B46">
        <v>25</v>
      </c>
    </row>
    <row r="47" spans="1:2" ht="13.5" hidden="1">
      <c r="A47" t="s">
        <v>45</v>
      </c>
      <c r="B47">
        <v>26</v>
      </c>
    </row>
    <row r="48" spans="1:2" ht="13.5" hidden="1">
      <c r="A48" t="s">
        <v>46</v>
      </c>
      <c r="B48">
        <v>27</v>
      </c>
    </row>
    <row r="49" spans="1:2" ht="13.5" hidden="1">
      <c r="A49" t="s">
        <v>47</v>
      </c>
      <c r="B49">
        <v>28</v>
      </c>
    </row>
    <row r="50" spans="1:2" ht="13.5" hidden="1">
      <c r="A50" t="s">
        <v>48</v>
      </c>
      <c r="B50">
        <v>29</v>
      </c>
    </row>
    <row r="51" spans="1:2" ht="13.5" hidden="1">
      <c r="A51" t="s">
        <v>49</v>
      </c>
      <c r="B51">
        <v>30</v>
      </c>
    </row>
    <row r="52" spans="1:2" ht="13.5" hidden="1">
      <c r="A52" t="s">
        <v>50</v>
      </c>
      <c r="B52">
        <v>31</v>
      </c>
    </row>
    <row r="53" spans="1:2" ht="13.5" hidden="1">
      <c r="A53" t="s">
        <v>51</v>
      </c>
      <c r="B53">
        <v>32</v>
      </c>
    </row>
    <row r="54" spans="1:2" ht="13.5" hidden="1">
      <c r="A54" t="s">
        <v>52</v>
      </c>
      <c r="B54">
        <v>33</v>
      </c>
    </row>
    <row r="55" spans="1:2" ht="13.5" hidden="1">
      <c r="A55" t="s">
        <v>53</v>
      </c>
      <c r="B55">
        <v>34</v>
      </c>
    </row>
    <row r="56" spans="1:2" ht="13.5" hidden="1">
      <c r="A56" t="s">
        <v>54</v>
      </c>
      <c r="B56">
        <v>35</v>
      </c>
    </row>
    <row r="57" spans="1:2" ht="13.5" hidden="1">
      <c r="A57" t="s">
        <v>55</v>
      </c>
      <c r="B57">
        <v>36</v>
      </c>
    </row>
    <row r="58" spans="1:2" ht="13.5" hidden="1">
      <c r="A58" t="s">
        <v>56</v>
      </c>
      <c r="B58">
        <v>37</v>
      </c>
    </row>
    <row r="59" spans="1:2" ht="13.5" hidden="1">
      <c r="A59" t="s">
        <v>57</v>
      </c>
      <c r="B59">
        <v>38</v>
      </c>
    </row>
    <row r="60" spans="1:2" ht="13.5" hidden="1">
      <c r="A60" t="s">
        <v>58</v>
      </c>
      <c r="B60">
        <v>39</v>
      </c>
    </row>
    <row r="61" spans="1:2" ht="13.5" hidden="1">
      <c r="A61" t="s">
        <v>59</v>
      </c>
      <c r="B61">
        <v>40</v>
      </c>
    </row>
    <row r="62" spans="1:2" ht="13.5" hidden="1">
      <c r="A62" t="s">
        <v>60</v>
      </c>
      <c r="B62">
        <v>41</v>
      </c>
    </row>
    <row r="63" spans="1:2" ht="13.5" hidden="1">
      <c r="A63" t="s">
        <v>61</v>
      </c>
      <c r="B63">
        <v>42</v>
      </c>
    </row>
    <row r="64" spans="1:2" ht="13.5" hidden="1">
      <c r="A64" t="s">
        <v>62</v>
      </c>
      <c r="B64">
        <v>43</v>
      </c>
    </row>
    <row r="65" spans="1:2" ht="13.5" hidden="1">
      <c r="A65" t="s">
        <v>63</v>
      </c>
      <c r="B65">
        <v>44</v>
      </c>
    </row>
    <row r="66" spans="1:2" ht="13.5" hidden="1">
      <c r="A66" t="s">
        <v>64</v>
      </c>
      <c r="B66">
        <v>45</v>
      </c>
    </row>
    <row r="67" spans="1:2" ht="13.5" hidden="1">
      <c r="A67" t="s">
        <v>65</v>
      </c>
      <c r="B67">
        <v>46</v>
      </c>
    </row>
    <row r="68" spans="1:2" ht="13.5" hidden="1">
      <c r="A68" t="s">
        <v>66</v>
      </c>
      <c r="B68">
        <v>47</v>
      </c>
    </row>
  </sheetData>
  <sheetProtection sheet="1" objects="1" scenarios="1" selectLockedCells="1"/>
  <mergeCells count="10">
    <mergeCell ref="B1:G1"/>
    <mergeCell ref="E12:F12"/>
    <mergeCell ref="E8:F8"/>
    <mergeCell ref="B4:G4"/>
    <mergeCell ref="B17:I17"/>
    <mergeCell ref="B15:C15"/>
    <mergeCell ref="E15:F15"/>
    <mergeCell ref="B20:H20"/>
    <mergeCell ref="B18:I18"/>
    <mergeCell ref="B19:H19"/>
  </mergeCells>
  <dataValidations count="5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$A$22:$A$68</formula1>
    </dataValidation>
    <dataValidation type="list" allowBlank="1" showInputMessage="1" showErrorMessage="1" prompt="▼をクリックして&#10;選択してください" imeMode="off" sqref="E6">
      <formula1>$C$22:$C$25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3.125" style="14" customWidth="1"/>
    <col min="6" max="6" width="7.375" style="39" customWidth="1"/>
    <col min="7" max="7" width="14.375" style="14" customWidth="1"/>
    <col min="8" max="8" width="11.375" style="14" customWidth="1"/>
    <col min="9" max="10" width="6.375" style="14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65" t="s">
        <v>107</v>
      </c>
      <c r="B1" s="166"/>
      <c r="C1" s="178" t="s">
        <v>108</v>
      </c>
      <c r="D1" s="179"/>
      <c r="E1" s="44" t="str">
        <f>"所属長名："&amp;'所属データ'!$C$6&amp;"　　印"</f>
        <v>所属長名：　　印</v>
      </c>
      <c r="I1" s="118">
        <f>IF(COUNTA(I6:I50)&gt;6,"ﾘﾚｰ人数ｵｰﾊﾞｰ","")</f>
      </c>
      <c r="J1" s="119">
        <f>IF(COUNTA(J6:J50)&gt;6,"ﾘﾚｰ人数ｵｰﾊﾞｰ","")</f>
      </c>
      <c r="K1" s="17"/>
    </row>
    <row r="2" spans="1:10" ht="14.25" customHeight="1" thickBot="1">
      <c r="A2" s="167"/>
      <c r="B2" s="168"/>
      <c r="C2" s="173" t="str">
        <f>"所属名："&amp;'所属データ'!$C$3</f>
        <v>所属名：</v>
      </c>
      <c r="D2" s="174"/>
      <c r="E2" s="44" t="str">
        <f>"監 督 名："&amp;'所属データ'!$C$8</f>
        <v>監 督 名：</v>
      </c>
      <c r="I2" s="100" t="s">
        <v>75</v>
      </c>
      <c r="J2" s="101" t="s">
        <v>97</v>
      </c>
    </row>
    <row r="3" spans="1:10" ht="16.5" customHeight="1" thickBot="1">
      <c r="A3" s="43"/>
      <c r="B3" s="43"/>
      <c r="C3" s="175"/>
      <c r="D3" s="175"/>
      <c r="E3" s="175"/>
      <c r="F3" s="175"/>
      <c r="G3" s="123" t="s">
        <v>133</v>
      </c>
      <c r="H3" s="41"/>
      <c r="I3" s="142"/>
      <c r="J3" s="143"/>
    </row>
    <row r="4" spans="1:13" ht="15" customHeight="1">
      <c r="A4" s="169" t="s">
        <v>10</v>
      </c>
      <c r="B4" s="171" t="s">
        <v>15</v>
      </c>
      <c r="C4" s="47" t="s">
        <v>151</v>
      </c>
      <c r="D4" s="47" t="s">
        <v>9</v>
      </c>
      <c r="E4" s="163" t="s">
        <v>12</v>
      </c>
      <c r="F4" s="176" t="s">
        <v>67</v>
      </c>
      <c r="G4" s="161" t="s">
        <v>69</v>
      </c>
      <c r="H4" s="162"/>
      <c r="I4" s="102" t="s">
        <v>14</v>
      </c>
      <c r="J4" s="112" t="s">
        <v>14</v>
      </c>
      <c r="L4" s="14" t="s">
        <v>76</v>
      </c>
      <c r="M4" s="14"/>
    </row>
    <row r="5" spans="1:24" ht="15" customHeight="1" thickBot="1">
      <c r="A5" s="170"/>
      <c r="B5" s="172"/>
      <c r="C5" s="48" t="s">
        <v>11</v>
      </c>
      <c r="D5" s="48" t="s">
        <v>11</v>
      </c>
      <c r="E5" s="164"/>
      <c r="F5" s="177"/>
      <c r="G5" s="27" t="s">
        <v>13</v>
      </c>
      <c r="H5" s="82" t="s">
        <v>14</v>
      </c>
      <c r="I5" s="103"/>
      <c r="J5" s="116"/>
      <c r="K5" s="24">
        <f>COUNTA(C6:C50)</f>
        <v>0</v>
      </c>
      <c r="L5" s="25"/>
      <c r="M5" s="25"/>
      <c r="N5" s="24"/>
      <c r="O5" s="87" t="s">
        <v>77</v>
      </c>
      <c r="P5" s="87" t="s">
        <v>78</v>
      </c>
      <c r="Q5" s="87" t="s">
        <v>79</v>
      </c>
      <c r="R5" s="87" t="s">
        <v>80</v>
      </c>
      <c r="S5" s="87" t="s">
        <v>81</v>
      </c>
      <c r="T5" s="87" t="s">
        <v>82</v>
      </c>
      <c r="U5" s="87" t="s">
        <v>83</v>
      </c>
      <c r="V5" s="87" t="s">
        <v>84</v>
      </c>
      <c r="W5" s="87" t="s">
        <v>85</v>
      </c>
      <c r="X5" s="87" t="s">
        <v>86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83"/>
      <c r="I6" s="104"/>
      <c r="J6" s="85"/>
      <c r="K6" s="24">
        <f>'所属データ'!$A$21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8">
        <f>'所属データ'!$A$21</f>
        <v>0</v>
      </c>
      <c r="P6" s="88">
        <f>'所属データ'!$C$3&amp;I3</f>
      </c>
      <c r="Q6" s="88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83"/>
      <c r="I7" s="104"/>
      <c r="J7" s="85"/>
      <c r="K7" s="24">
        <f>'所属データ'!$A$21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8">
        <f>'所属データ'!$A$21</f>
        <v>0</v>
      </c>
      <c r="P7" s="88">
        <f>'所属データ'!$C$3&amp;J3</f>
      </c>
      <c r="Q7" s="88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83"/>
      <c r="I8" s="104"/>
      <c r="J8" s="85"/>
      <c r="K8" s="24">
        <f>'所属データ'!$A$21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83"/>
      <c r="I9" s="104"/>
      <c r="J9" s="85"/>
      <c r="K9" s="24">
        <f>'所属データ'!$A$21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84"/>
      <c r="I10" s="105"/>
      <c r="J10" s="86"/>
      <c r="K10" s="24">
        <f>'所属データ'!$A$21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83"/>
      <c r="I11" s="104"/>
      <c r="J11" s="85"/>
      <c r="K11" s="24">
        <f>'所属データ'!$A$21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83"/>
      <c r="I12" s="104"/>
      <c r="J12" s="85"/>
      <c r="K12" s="24">
        <f>'所属データ'!$A$21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83"/>
      <c r="I13" s="104"/>
      <c r="J13" s="85"/>
      <c r="K13" s="24">
        <f>'所属データ'!$A$21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83"/>
      <c r="I14" s="104"/>
      <c r="J14" s="85"/>
      <c r="K14" s="24">
        <f>'所属データ'!$A$21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84"/>
      <c r="I15" s="105"/>
      <c r="J15" s="86"/>
      <c r="K15" s="24">
        <f>'所属データ'!$A$21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83"/>
      <c r="I16" s="104"/>
      <c r="J16" s="85"/>
      <c r="K16" s="24">
        <f>'所属データ'!$A$21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83"/>
      <c r="I17" s="104"/>
      <c r="J17" s="85"/>
      <c r="K17" s="24">
        <f>'所属データ'!$A$21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83"/>
      <c r="I18" s="104"/>
      <c r="J18" s="85"/>
      <c r="K18" s="24">
        <f>'所属データ'!$A$21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83"/>
      <c r="I19" s="104"/>
      <c r="J19" s="85"/>
      <c r="K19" s="24">
        <f>'所属データ'!$A$21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84"/>
      <c r="I20" s="105"/>
      <c r="J20" s="86"/>
      <c r="K20" s="24">
        <f>'所属データ'!$A$21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83"/>
      <c r="I21" s="104"/>
      <c r="J21" s="85"/>
      <c r="K21" s="24">
        <f>'所属データ'!$A$21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83"/>
      <c r="I22" s="104"/>
      <c r="J22" s="85"/>
      <c r="K22" s="24">
        <f>'所属データ'!$A$21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83"/>
      <c r="I23" s="104"/>
      <c r="J23" s="85"/>
      <c r="K23" s="24">
        <f>'所属データ'!$A$21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83"/>
      <c r="I24" s="104"/>
      <c r="J24" s="85"/>
      <c r="K24" s="24">
        <f>'所属データ'!$A$21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84"/>
      <c r="I25" s="105"/>
      <c r="J25" s="86"/>
      <c r="K25" s="24">
        <f>'所属データ'!$A$21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83"/>
      <c r="I26" s="104"/>
      <c r="J26" s="85"/>
      <c r="K26" s="24">
        <f>'所属データ'!$A$21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83"/>
      <c r="I27" s="104"/>
      <c r="J27" s="85"/>
      <c r="K27" s="24">
        <f>'所属データ'!$A$21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83"/>
      <c r="I28" s="104"/>
      <c r="J28" s="85"/>
      <c r="K28" s="24">
        <f>'所属データ'!$A$21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83"/>
      <c r="I29" s="104"/>
      <c r="J29" s="85"/>
      <c r="K29" s="24">
        <f>'所属データ'!$A$21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84"/>
      <c r="I30" s="105"/>
      <c r="J30" s="86"/>
      <c r="K30" s="24">
        <f>'所属データ'!$A$21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83"/>
      <c r="I31" s="104"/>
      <c r="J31" s="85"/>
      <c r="K31" s="24">
        <f>'所属データ'!$A$21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83"/>
      <c r="I32" s="104"/>
      <c r="J32" s="85"/>
      <c r="K32" s="24">
        <f>'所属データ'!$A$21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83"/>
      <c r="I33" s="104"/>
      <c r="J33" s="85"/>
      <c r="K33" s="24">
        <f>'所属データ'!$A$21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83"/>
      <c r="I34" s="104"/>
      <c r="J34" s="85"/>
      <c r="K34" s="24">
        <f>'所属データ'!$A$21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84"/>
      <c r="I35" s="105"/>
      <c r="J35" s="86"/>
      <c r="K35" s="24">
        <f>'所属データ'!$A$21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83"/>
      <c r="I36" s="104"/>
      <c r="J36" s="85"/>
      <c r="K36" s="24">
        <f>'所属データ'!$A$21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83"/>
      <c r="I37" s="104"/>
      <c r="J37" s="85"/>
      <c r="K37" s="24">
        <f>'所属データ'!$A$21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83"/>
      <c r="I38" s="104"/>
      <c r="J38" s="85"/>
      <c r="K38" s="24">
        <f>'所属データ'!$A$21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83"/>
      <c r="I39" s="104"/>
      <c r="J39" s="85"/>
      <c r="K39" s="24">
        <f>'所属データ'!$A$21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84"/>
      <c r="I40" s="105"/>
      <c r="J40" s="86"/>
      <c r="K40" s="24">
        <f>'所属データ'!$A$21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83"/>
      <c r="I41" s="104"/>
      <c r="J41" s="85"/>
      <c r="K41" s="24">
        <f>'所属データ'!$A$21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83"/>
      <c r="I42" s="104"/>
      <c r="J42" s="85"/>
      <c r="K42" s="24">
        <f>'所属データ'!$A$21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83"/>
      <c r="I43" s="104"/>
      <c r="J43" s="85"/>
      <c r="K43" s="24">
        <f>'所属データ'!$A$21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83"/>
      <c r="I44" s="104"/>
      <c r="J44" s="85"/>
      <c r="K44" s="24">
        <f>'所属データ'!$A$21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84"/>
      <c r="I45" s="105"/>
      <c r="J45" s="86"/>
      <c r="K45" s="24">
        <f>'所属データ'!$A$21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83"/>
      <c r="I46" s="104"/>
      <c r="J46" s="85"/>
      <c r="K46" s="24">
        <f>'所属データ'!$A$21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83"/>
      <c r="I47" s="104"/>
      <c r="J47" s="85"/>
      <c r="K47" s="24">
        <f>'所属データ'!$A$21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83"/>
      <c r="I48" s="104"/>
      <c r="J48" s="85"/>
      <c r="K48" s="24">
        <f>'所属データ'!$A$21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83"/>
      <c r="I49" s="104"/>
      <c r="J49" s="85"/>
      <c r="K49" s="24">
        <f>'所属データ'!$A$21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84"/>
      <c r="I50" s="105"/>
      <c r="J50" s="86"/>
      <c r="K50" s="24">
        <f>'所属データ'!$A$21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17</v>
      </c>
    </row>
    <row r="54" spans="2:9" ht="13.5" hidden="1">
      <c r="B54" s="14" t="s">
        <v>16</v>
      </c>
      <c r="F54" s="75" t="s">
        <v>20</v>
      </c>
      <c r="G54" s="51"/>
      <c r="I54" s="14" t="s">
        <v>98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21</v>
      </c>
      <c r="I55" s="14" t="s">
        <v>96</v>
      </c>
      <c r="K55" s="14" t="s">
        <v>109</v>
      </c>
      <c r="L55" s="14" t="s">
        <v>110</v>
      </c>
      <c r="M55" s="16" t="s">
        <v>111</v>
      </c>
      <c r="N55" s="16" t="s">
        <v>130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22</v>
      </c>
      <c r="I56" s="14" t="s">
        <v>99</v>
      </c>
      <c r="K56" s="14" t="s">
        <v>120</v>
      </c>
      <c r="L56" s="14" t="s">
        <v>121</v>
      </c>
      <c r="M56" s="16" t="s">
        <v>122</v>
      </c>
      <c r="N56" s="16" t="s">
        <v>131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23</v>
      </c>
      <c r="I57" s="14" t="s">
        <v>100</v>
      </c>
      <c r="K57" s="14" t="s">
        <v>123</v>
      </c>
      <c r="L57" s="14" t="s">
        <v>123</v>
      </c>
      <c r="M57" s="16" t="s">
        <v>124</v>
      </c>
      <c r="N57" s="16" t="s">
        <v>132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24</v>
      </c>
      <c r="I58" s="14" t="s">
        <v>101</v>
      </c>
      <c r="K58" s="14" t="s">
        <v>125</v>
      </c>
      <c r="L58" s="14" t="s">
        <v>126</v>
      </c>
      <c r="M58" s="16" t="s">
        <v>112</v>
      </c>
      <c r="N58" s="16" t="s">
        <v>123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25</v>
      </c>
      <c r="I59" s="14" t="s">
        <v>102</v>
      </c>
      <c r="K59" s="14" t="s">
        <v>127</v>
      </c>
      <c r="L59" s="14" t="s">
        <v>113</v>
      </c>
      <c r="M59" s="16" t="s">
        <v>114</v>
      </c>
      <c r="N59" s="16" t="s">
        <v>123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26</v>
      </c>
      <c r="I60" s="14" t="s">
        <v>103</v>
      </c>
      <c r="K60" s="14" t="s">
        <v>128</v>
      </c>
      <c r="L60" s="16" t="s">
        <v>115</v>
      </c>
      <c r="M60" s="16" t="s">
        <v>116</v>
      </c>
      <c r="N60" s="16" t="s">
        <v>123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27</v>
      </c>
      <c r="I61" s="14" t="s">
        <v>104</v>
      </c>
      <c r="K61" s="14" t="s">
        <v>129</v>
      </c>
      <c r="L61" s="14" t="s">
        <v>117</v>
      </c>
      <c r="M61" s="16" t="s">
        <v>118</v>
      </c>
      <c r="N61" s="16" t="s">
        <v>123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28</v>
      </c>
      <c r="I62" s="14" t="s">
        <v>105</v>
      </c>
      <c r="K62" s="14" t="s">
        <v>123</v>
      </c>
      <c r="L62" s="14" t="s">
        <v>123</v>
      </c>
      <c r="M62" s="16" t="s">
        <v>119</v>
      </c>
      <c r="N62" s="16" t="s">
        <v>123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29</v>
      </c>
      <c r="I63" s="14" t="s">
        <v>106</v>
      </c>
      <c r="K63" s="14" t="s">
        <v>123</v>
      </c>
      <c r="L63" s="14" t="s">
        <v>123</v>
      </c>
      <c r="M63" s="16" t="s">
        <v>123</v>
      </c>
      <c r="N63" s="16" t="s">
        <v>123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30</v>
      </c>
      <c r="K64" s="14" t="s">
        <v>123</v>
      </c>
      <c r="L64" s="14" t="s">
        <v>123</v>
      </c>
      <c r="M64" s="16" t="s">
        <v>123</v>
      </c>
      <c r="N64" s="16" t="s">
        <v>123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31</v>
      </c>
      <c r="K65" s="14" t="s">
        <v>123</v>
      </c>
      <c r="L65" s="14" t="s">
        <v>123</v>
      </c>
      <c r="M65" s="14" t="s">
        <v>123</v>
      </c>
      <c r="N65" s="14" t="s">
        <v>123</v>
      </c>
    </row>
    <row r="66" ht="13.5" hidden="1">
      <c r="F66" s="75" t="s">
        <v>32</v>
      </c>
    </row>
    <row r="67" ht="13.5" hidden="1">
      <c r="F67" s="75" t="s">
        <v>33</v>
      </c>
    </row>
    <row r="68" ht="13.5" hidden="1">
      <c r="F68" s="75" t="s">
        <v>34</v>
      </c>
    </row>
    <row r="69" ht="13.5" hidden="1">
      <c r="F69" s="75" t="s">
        <v>35</v>
      </c>
    </row>
    <row r="70" ht="13.5" hidden="1">
      <c r="F70" s="75" t="s">
        <v>36</v>
      </c>
    </row>
    <row r="71" ht="13.5" hidden="1">
      <c r="F71" s="75" t="s">
        <v>37</v>
      </c>
    </row>
    <row r="72" ht="13.5" hidden="1">
      <c r="F72" s="75" t="s">
        <v>38</v>
      </c>
    </row>
    <row r="73" ht="13.5" hidden="1">
      <c r="F73" s="75" t="s">
        <v>39</v>
      </c>
    </row>
    <row r="74" ht="13.5" hidden="1">
      <c r="F74" s="75" t="s">
        <v>40</v>
      </c>
    </row>
    <row r="75" ht="13.5" hidden="1">
      <c r="F75" s="75" t="s">
        <v>41</v>
      </c>
    </row>
    <row r="76" ht="13.5" hidden="1">
      <c r="F76" s="75" t="s">
        <v>42</v>
      </c>
    </row>
    <row r="77" ht="13.5" hidden="1">
      <c r="F77" s="75" t="s">
        <v>43</v>
      </c>
    </row>
    <row r="78" ht="13.5" hidden="1">
      <c r="F78" s="75" t="s">
        <v>44</v>
      </c>
    </row>
    <row r="79" ht="13.5" hidden="1">
      <c r="F79" s="75" t="s">
        <v>45</v>
      </c>
    </row>
    <row r="80" ht="13.5" hidden="1">
      <c r="F80" s="75" t="s">
        <v>46</v>
      </c>
    </row>
    <row r="81" ht="13.5" hidden="1">
      <c r="F81" s="75" t="s">
        <v>47</v>
      </c>
    </row>
    <row r="82" ht="13.5" hidden="1">
      <c r="F82" s="75" t="s">
        <v>48</v>
      </c>
    </row>
    <row r="83" ht="13.5" hidden="1">
      <c r="F83" s="75" t="s">
        <v>49</v>
      </c>
    </row>
    <row r="84" ht="13.5" hidden="1">
      <c r="F84" s="75" t="s">
        <v>50</v>
      </c>
    </row>
    <row r="85" ht="13.5" hidden="1">
      <c r="F85" s="75" t="s">
        <v>51</v>
      </c>
    </row>
    <row r="86" ht="13.5" hidden="1">
      <c r="F86" s="75" t="s">
        <v>52</v>
      </c>
    </row>
    <row r="87" ht="13.5" hidden="1">
      <c r="F87" s="75" t="s">
        <v>53</v>
      </c>
    </row>
    <row r="88" ht="13.5" hidden="1">
      <c r="F88" s="75" t="s">
        <v>54</v>
      </c>
    </row>
    <row r="89" ht="13.5" hidden="1">
      <c r="F89" s="75" t="s">
        <v>55</v>
      </c>
    </row>
    <row r="90" ht="13.5" hidden="1">
      <c r="F90" s="75" t="s">
        <v>56</v>
      </c>
    </row>
    <row r="91" ht="13.5" hidden="1">
      <c r="F91" s="75" t="s">
        <v>57</v>
      </c>
    </row>
    <row r="92" ht="13.5" hidden="1">
      <c r="F92" s="75" t="s">
        <v>58</v>
      </c>
    </row>
    <row r="93" ht="13.5" hidden="1">
      <c r="F93" s="75" t="s">
        <v>59</v>
      </c>
    </row>
    <row r="94" ht="13.5" hidden="1">
      <c r="F94" s="75" t="s">
        <v>60</v>
      </c>
    </row>
    <row r="95" ht="13.5" hidden="1">
      <c r="F95" s="75" t="s">
        <v>61</v>
      </c>
    </row>
    <row r="96" ht="13.5" hidden="1">
      <c r="F96" s="75" t="s">
        <v>62</v>
      </c>
    </row>
    <row r="97" ht="13.5" hidden="1">
      <c r="F97" s="75" t="s">
        <v>63</v>
      </c>
    </row>
    <row r="98" ht="13.5" hidden="1">
      <c r="F98" s="75" t="s">
        <v>64</v>
      </c>
    </row>
    <row r="99" ht="13.5" hidden="1">
      <c r="F99" s="75" t="s">
        <v>65</v>
      </c>
    </row>
    <row r="100" ht="13.5" hidden="1">
      <c r="F100" s="75" t="s">
        <v>66</v>
      </c>
    </row>
  </sheetData>
  <sheetProtection sheet="1" selectLockedCells="1"/>
  <mergeCells count="9">
    <mergeCell ref="G4:H4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3.125" style="14" customWidth="1"/>
    <col min="6" max="6" width="7.375" style="39" customWidth="1"/>
    <col min="7" max="7" width="14.375" style="14" customWidth="1"/>
    <col min="8" max="8" width="11.375" style="14" customWidth="1"/>
    <col min="9" max="10" width="6.375" style="14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86" t="s">
        <v>154</v>
      </c>
      <c r="B1" s="187"/>
      <c r="C1" s="178" t="s">
        <v>108</v>
      </c>
      <c r="D1" s="179"/>
      <c r="E1" s="44" t="str">
        <f>"所属長名："&amp;'所属データ'!$C$6&amp;"　　印"</f>
        <v>所属長名：　　印</v>
      </c>
      <c r="G1" s="52"/>
      <c r="I1" s="117">
        <f>IF(COUNTA(I6:I50)&gt;6,"ﾘﾚｰ人数ｵｰﾊﾞｰ","")</f>
      </c>
      <c r="J1" s="117">
        <f>IF(COUNTA(J6:J50)&gt;6,"ﾘﾚｰ人数ｵｰﾊﾞｰ","")</f>
      </c>
      <c r="K1" s="17"/>
      <c r="N1" s="17"/>
    </row>
    <row r="2" spans="1:10" ht="14.25" customHeight="1" thickBot="1">
      <c r="A2" s="188"/>
      <c r="B2" s="189"/>
      <c r="C2" s="173" t="str">
        <f>"所属名："&amp;'所属データ'!$C$3</f>
        <v>所属名：</v>
      </c>
      <c r="D2" s="174"/>
      <c r="E2" s="45" t="str">
        <f>"監 督 名："&amp;'所属データ'!$C$8</f>
        <v>監 督 名：</v>
      </c>
      <c r="G2" s="52"/>
      <c r="I2" s="124" t="s">
        <v>75</v>
      </c>
      <c r="J2" s="125" t="s">
        <v>134</v>
      </c>
    </row>
    <row r="3" spans="1:10" ht="16.5" customHeight="1" thickBot="1">
      <c r="A3" s="53"/>
      <c r="B3" s="53"/>
      <c r="C3" s="194"/>
      <c r="D3" s="194"/>
      <c r="E3" s="194"/>
      <c r="F3" s="194"/>
      <c r="G3" s="123" t="s">
        <v>133</v>
      </c>
      <c r="H3" s="41"/>
      <c r="I3" s="140"/>
      <c r="J3" s="141"/>
    </row>
    <row r="4" spans="1:13" ht="15" customHeight="1">
      <c r="A4" s="190" t="s">
        <v>2</v>
      </c>
      <c r="B4" s="192" t="s">
        <v>15</v>
      </c>
      <c r="C4" s="66" t="s">
        <v>151</v>
      </c>
      <c r="D4" s="66" t="s">
        <v>9</v>
      </c>
      <c r="E4" s="182" t="s">
        <v>12</v>
      </c>
      <c r="F4" s="184" t="s">
        <v>68</v>
      </c>
      <c r="G4" s="180" t="s">
        <v>69</v>
      </c>
      <c r="H4" s="181"/>
      <c r="I4" s="106" t="s">
        <v>14</v>
      </c>
      <c r="J4" s="106" t="s">
        <v>14</v>
      </c>
      <c r="L4" s="14" t="s">
        <v>76</v>
      </c>
      <c r="M4" s="14"/>
    </row>
    <row r="5" spans="1:24" ht="15" customHeight="1" thickBot="1">
      <c r="A5" s="191"/>
      <c r="B5" s="193"/>
      <c r="C5" s="67" t="s">
        <v>11</v>
      </c>
      <c r="D5" s="67" t="s">
        <v>11</v>
      </c>
      <c r="E5" s="183"/>
      <c r="F5" s="185"/>
      <c r="G5" s="130" t="s">
        <v>13</v>
      </c>
      <c r="H5" s="131" t="s">
        <v>14</v>
      </c>
      <c r="I5" s="126"/>
      <c r="J5" s="127"/>
      <c r="K5" s="24">
        <f>COUNTA(C6:C50)</f>
        <v>0</v>
      </c>
      <c r="O5" s="87" t="s">
        <v>77</v>
      </c>
      <c r="P5" s="87" t="s">
        <v>78</v>
      </c>
      <c r="Q5" s="87" t="s">
        <v>79</v>
      </c>
      <c r="R5" s="87" t="s">
        <v>80</v>
      </c>
      <c r="S5" s="87" t="s">
        <v>81</v>
      </c>
      <c r="T5" s="87" t="s">
        <v>82</v>
      </c>
      <c r="U5" s="87" t="s">
        <v>83</v>
      </c>
      <c r="V5" s="87" t="s">
        <v>84</v>
      </c>
      <c r="W5" s="87" t="s">
        <v>85</v>
      </c>
      <c r="X5" s="87" t="s">
        <v>86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32"/>
      <c r="H6" s="133"/>
      <c r="I6" s="128"/>
      <c r="J6" s="129"/>
      <c r="K6" s="24">
        <f>'所属データ'!$A$21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8">
        <f>'所属データ'!$A$21</f>
        <v>0</v>
      </c>
      <c r="P6" s="88">
        <f>'所属データ'!$C$3&amp;I3</f>
      </c>
      <c r="Q6" s="88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34"/>
      <c r="H7" s="135"/>
      <c r="I7" s="108"/>
      <c r="J7" s="90"/>
      <c r="K7" s="24">
        <f>'所属データ'!$A$21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8">
        <f>'所属データ'!$A$21</f>
        <v>0</v>
      </c>
      <c r="P7" s="88">
        <f>'所属データ'!$C$3&amp;J3</f>
      </c>
      <c r="Q7" s="88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34"/>
      <c r="H8" s="135"/>
      <c r="I8" s="108"/>
      <c r="J8" s="90"/>
      <c r="K8" s="24">
        <f>'所属データ'!$A$21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34"/>
      <c r="H9" s="135"/>
      <c r="I9" s="108"/>
      <c r="J9" s="90"/>
      <c r="K9" s="24">
        <f>'所属データ'!$A$21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36"/>
      <c r="H10" s="137"/>
      <c r="I10" s="109"/>
      <c r="J10" s="91"/>
      <c r="K10" s="24">
        <f>'所属データ'!$A$21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32"/>
      <c r="H11" s="138"/>
      <c r="I11" s="107"/>
      <c r="J11" s="89"/>
      <c r="K11" s="24">
        <f>'所属データ'!$A$21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34"/>
      <c r="H12" s="135"/>
      <c r="I12" s="108"/>
      <c r="J12" s="90"/>
      <c r="K12" s="24">
        <f>'所属データ'!$A$21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34"/>
      <c r="H13" s="135"/>
      <c r="I13" s="108"/>
      <c r="J13" s="90"/>
      <c r="K13" s="24">
        <f>'所属データ'!$A$21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34"/>
      <c r="H14" s="135"/>
      <c r="I14" s="108"/>
      <c r="J14" s="90"/>
      <c r="K14" s="24">
        <f>'所属データ'!$A$21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36"/>
      <c r="H15" s="137"/>
      <c r="I15" s="109"/>
      <c r="J15" s="91"/>
      <c r="K15" s="24">
        <f>'所属データ'!$A$21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32"/>
      <c r="H16" s="138"/>
      <c r="I16" s="107"/>
      <c r="J16" s="89"/>
      <c r="K16" s="24">
        <f>'所属データ'!$A$21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34"/>
      <c r="H17" s="135"/>
      <c r="I17" s="108"/>
      <c r="J17" s="90"/>
      <c r="K17" s="24">
        <f>'所属データ'!$A$21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34"/>
      <c r="H18" s="135"/>
      <c r="I18" s="108"/>
      <c r="J18" s="90"/>
      <c r="K18" s="24">
        <f>'所属データ'!$A$21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34"/>
      <c r="H19" s="135"/>
      <c r="I19" s="108"/>
      <c r="J19" s="90"/>
      <c r="K19" s="24">
        <f>'所属データ'!$A$21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36"/>
      <c r="H20" s="137"/>
      <c r="I20" s="109"/>
      <c r="J20" s="91"/>
      <c r="K20" s="24">
        <f>'所属データ'!$A$21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32"/>
      <c r="H21" s="138"/>
      <c r="I21" s="107"/>
      <c r="J21" s="89"/>
      <c r="K21" s="24">
        <f>'所属データ'!$A$21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34"/>
      <c r="H22" s="135"/>
      <c r="I22" s="108"/>
      <c r="J22" s="90"/>
      <c r="K22" s="24">
        <f>'所属データ'!$A$21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34"/>
      <c r="H23" s="135"/>
      <c r="I23" s="108"/>
      <c r="J23" s="90"/>
      <c r="K23" s="24">
        <f>'所属データ'!$A$21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34"/>
      <c r="H24" s="135"/>
      <c r="I24" s="108"/>
      <c r="J24" s="90"/>
      <c r="K24" s="24">
        <f>'所属データ'!$A$21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36"/>
      <c r="H25" s="137"/>
      <c r="I25" s="109"/>
      <c r="J25" s="91"/>
      <c r="K25" s="24">
        <f>'所属データ'!$A$21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32"/>
      <c r="H26" s="138"/>
      <c r="I26" s="107"/>
      <c r="J26" s="89"/>
      <c r="K26" s="24">
        <f>'所属データ'!$A$21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34"/>
      <c r="H27" s="135"/>
      <c r="I27" s="108"/>
      <c r="J27" s="90"/>
      <c r="K27" s="24">
        <f>'所属データ'!$A$21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34"/>
      <c r="H28" s="135"/>
      <c r="I28" s="108"/>
      <c r="J28" s="90"/>
      <c r="K28" s="24">
        <f>'所属データ'!$A$21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34"/>
      <c r="H29" s="135"/>
      <c r="I29" s="108"/>
      <c r="J29" s="90"/>
      <c r="K29" s="24">
        <f>'所属データ'!$A$21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36"/>
      <c r="H30" s="137"/>
      <c r="I30" s="109"/>
      <c r="J30" s="91"/>
      <c r="K30" s="24">
        <f>'所属データ'!$A$21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32"/>
      <c r="H31" s="138"/>
      <c r="I31" s="107"/>
      <c r="J31" s="89"/>
      <c r="K31" s="24">
        <f>'所属データ'!$A$21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34"/>
      <c r="H32" s="135"/>
      <c r="I32" s="108"/>
      <c r="J32" s="90"/>
      <c r="K32" s="24">
        <f>'所属データ'!$A$21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34"/>
      <c r="H33" s="135"/>
      <c r="I33" s="108"/>
      <c r="J33" s="90"/>
      <c r="K33" s="24">
        <f>'所属データ'!$A$21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34"/>
      <c r="H34" s="135"/>
      <c r="I34" s="108"/>
      <c r="J34" s="90"/>
      <c r="K34" s="24">
        <f>'所属データ'!$A$21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36"/>
      <c r="H35" s="137"/>
      <c r="I35" s="109"/>
      <c r="J35" s="91"/>
      <c r="K35" s="24">
        <f>'所属データ'!$A$21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32"/>
      <c r="H36" s="138"/>
      <c r="I36" s="107"/>
      <c r="J36" s="89"/>
      <c r="K36" s="24">
        <f>'所属データ'!$A$21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34"/>
      <c r="H37" s="135"/>
      <c r="I37" s="108"/>
      <c r="J37" s="90"/>
      <c r="K37" s="24">
        <f>'所属データ'!$A$21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34"/>
      <c r="H38" s="135"/>
      <c r="I38" s="108"/>
      <c r="J38" s="90"/>
      <c r="K38" s="24">
        <f>'所属データ'!$A$21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34"/>
      <c r="H39" s="135"/>
      <c r="I39" s="108"/>
      <c r="J39" s="90"/>
      <c r="K39" s="24">
        <f>'所属データ'!$A$21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36"/>
      <c r="H40" s="137"/>
      <c r="I40" s="109"/>
      <c r="J40" s="91"/>
      <c r="K40" s="24">
        <f>'所属データ'!$A$21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32"/>
      <c r="H41" s="138"/>
      <c r="I41" s="107"/>
      <c r="J41" s="89"/>
      <c r="K41" s="24">
        <f>'所属データ'!$A$21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34"/>
      <c r="H42" s="135"/>
      <c r="I42" s="108"/>
      <c r="J42" s="90"/>
      <c r="K42" s="24">
        <f>'所属データ'!$A$21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34"/>
      <c r="H43" s="135"/>
      <c r="I43" s="108"/>
      <c r="J43" s="90"/>
      <c r="K43" s="24">
        <f>'所属データ'!$A$21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34"/>
      <c r="H44" s="135"/>
      <c r="I44" s="108"/>
      <c r="J44" s="90"/>
      <c r="K44" s="24">
        <f>'所属データ'!$A$21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36"/>
      <c r="H45" s="137"/>
      <c r="I45" s="109"/>
      <c r="J45" s="91"/>
      <c r="K45" s="24">
        <f>'所属データ'!$A$21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32"/>
      <c r="H46" s="138"/>
      <c r="I46" s="107"/>
      <c r="J46" s="89"/>
      <c r="K46" s="24">
        <f>'所属データ'!$A$21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34"/>
      <c r="H47" s="135"/>
      <c r="I47" s="108"/>
      <c r="J47" s="90"/>
      <c r="K47" s="24">
        <f>'所属データ'!$A$21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34"/>
      <c r="H48" s="135"/>
      <c r="I48" s="108"/>
      <c r="J48" s="90"/>
      <c r="K48" s="24">
        <f>'所属データ'!$A$21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34"/>
      <c r="H49" s="135"/>
      <c r="I49" s="108"/>
      <c r="J49" s="90"/>
      <c r="K49" s="24">
        <f>'所属データ'!$A$21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36"/>
      <c r="H50" s="137"/>
      <c r="I50" s="109"/>
      <c r="J50" s="91"/>
      <c r="K50" s="24">
        <f>'所属データ'!$A$21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18</v>
      </c>
    </row>
    <row r="54" spans="2:9" ht="13.5" hidden="1">
      <c r="B54" s="14" t="s">
        <v>16</v>
      </c>
      <c r="E54" s="39"/>
      <c r="F54" s="75" t="s">
        <v>20</v>
      </c>
      <c r="G54" s="51"/>
      <c r="I54" s="14" t="s">
        <v>98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21</v>
      </c>
      <c r="I55" s="14" t="s">
        <v>96</v>
      </c>
      <c r="K55" s="120" t="s">
        <v>109</v>
      </c>
      <c r="L55" s="120" t="s">
        <v>110</v>
      </c>
      <c r="M55" s="120" t="s">
        <v>111</v>
      </c>
      <c r="N55" s="121" t="s">
        <v>135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22</v>
      </c>
      <c r="I56" s="14" t="s">
        <v>99</v>
      </c>
      <c r="K56" s="122" t="s">
        <v>136</v>
      </c>
      <c r="L56" s="121" t="s">
        <v>137</v>
      </c>
      <c r="M56" s="121" t="s">
        <v>138</v>
      </c>
      <c r="N56" s="121" t="s">
        <v>139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23</v>
      </c>
      <c r="I57" s="14" t="s">
        <v>100</v>
      </c>
      <c r="K57" s="121" t="s">
        <v>140</v>
      </c>
      <c r="L57" s="121" t="s">
        <v>141</v>
      </c>
      <c r="M57" s="121" t="s">
        <v>142</v>
      </c>
      <c r="N57" s="121" t="s">
        <v>132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24</v>
      </c>
      <c r="I58" s="14" t="s">
        <v>101</v>
      </c>
      <c r="K58" s="121" t="s">
        <v>143</v>
      </c>
      <c r="L58" s="121" t="s">
        <v>144</v>
      </c>
      <c r="M58" s="121" t="s">
        <v>145</v>
      </c>
      <c r="N58" s="121" t="s">
        <v>146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25</v>
      </c>
      <c r="I59" s="14" t="s">
        <v>102</v>
      </c>
      <c r="K59" s="121" t="s">
        <v>147</v>
      </c>
      <c r="L59" s="121" t="s">
        <v>113</v>
      </c>
      <c r="M59" s="121" t="s">
        <v>148</v>
      </c>
      <c r="N59" s="121" t="s">
        <v>146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26</v>
      </c>
      <c r="I60" s="14" t="s">
        <v>103</v>
      </c>
      <c r="K60" s="121" t="s">
        <v>149</v>
      </c>
      <c r="L60" s="121" t="s">
        <v>115</v>
      </c>
      <c r="M60" s="120" t="s">
        <v>116</v>
      </c>
      <c r="N60" s="121" t="s">
        <v>146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27</v>
      </c>
      <c r="I61" s="14" t="s">
        <v>104</v>
      </c>
      <c r="K61" s="121" t="s">
        <v>150</v>
      </c>
      <c r="L61" s="121" t="s">
        <v>117</v>
      </c>
      <c r="M61" s="120" t="s">
        <v>118</v>
      </c>
      <c r="N61" s="121" t="s">
        <v>146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28</v>
      </c>
      <c r="I62" s="14" t="s">
        <v>105</v>
      </c>
      <c r="K62" s="121" t="s">
        <v>146</v>
      </c>
      <c r="L62" s="121" t="s">
        <v>146</v>
      </c>
      <c r="M62" s="121" t="s">
        <v>119</v>
      </c>
      <c r="N62" s="121" t="s">
        <v>146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29</v>
      </c>
      <c r="I63" s="14" t="s">
        <v>106</v>
      </c>
      <c r="K63" s="121" t="s">
        <v>146</v>
      </c>
      <c r="L63" s="121" t="s">
        <v>146</v>
      </c>
      <c r="M63" s="121" t="s">
        <v>146</v>
      </c>
      <c r="N63" s="121" t="s">
        <v>146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30</v>
      </c>
      <c r="K64" s="121" t="s">
        <v>146</v>
      </c>
      <c r="L64" s="121" t="s">
        <v>146</v>
      </c>
      <c r="M64" s="121" t="s">
        <v>146</v>
      </c>
      <c r="N64" s="121" t="s">
        <v>146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31</v>
      </c>
      <c r="K65" s="121" t="s">
        <v>146</v>
      </c>
      <c r="L65" s="121" t="s">
        <v>146</v>
      </c>
      <c r="M65" s="121" t="s">
        <v>146</v>
      </c>
      <c r="N65" s="121" t="s">
        <v>146</v>
      </c>
    </row>
    <row r="66" spans="3:13" ht="13.5" hidden="1">
      <c r="C66" s="16"/>
      <c r="D66" s="16"/>
      <c r="F66" s="75" t="s">
        <v>32</v>
      </c>
      <c r="L66" s="14"/>
      <c r="M66" s="14"/>
    </row>
    <row r="67" spans="4:13" ht="13.5" hidden="1">
      <c r="D67" s="16"/>
      <c r="F67" s="75" t="s">
        <v>33</v>
      </c>
      <c r="L67" s="14"/>
      <c r="M67" s="14"/>
    </row>
    <row r="68" spans="4:13" ht="13.5" hidden="1">
      <c r="D68" s="16"/>
      <c r="F68" s="75" t="s">
        <v>34</v>
      </c>
      <c r="L68" s="14"/>
      <c r="M68" s="14"/>
    </row>
    <row r="69" spans="6:13" ht="13.5" hidden="1">
      <c r="F69" s="75" t="s">
        <v>35</v>
      </c>
      <c r="L69" s="14"/>
      <c r="M69" s="14"/>
    </row>
    <row r="70" ht="13.5" hidden="1">
      <c r="F70" s="75" t="s">
        <v>36</v>
      </c>
    </row>
    <row r="71" ht="13.5" hidden="1">
      <c r="F71" s="75" t="s">
        <v>37</v>
      </c>
    </row>
    <row r="72" ht="13.5" hidden="1">
      <c r="F72" s="75" t="s">
        <v>38</v>
      </c>
    </row>
    <row r="73" ht="13.5" hidden="1">
      <c r="F73" s="75" t="s">
        <v>39</v>
      </c>
    </row>
    <row r="74" ht="13.5" hidden="1">
      <c r="F74" s="75" t="s">
        <v>40</v>
      </c>
    </row>
    <row r="75" ht="13.5" hidden="1">
      <c r="F75" s="75" t="s">
        <v>41</v>
      </c>
    </row>
    <row r="76" ht="13.5" hidden="1">
      <c r="F76" s="75" t="s">
        <v>42</v>
      </c>
    </row>
    <row r="77" ht="13.5" hidden="1">
      <c r="F77" s="75" t="s">
        <v>43</v>
      </c>
    </row>
    <row r="78" ht="13.5" hidden="1">
      <c r="F78" s="75" t="s">
        <v>44</v>
      </c>
    </row>
    <row r="79" ht="13.5" hidden="1">
      <c r="F79" s="75" t="s">
        <v>45</v>
      </c>
    </row>
    <row r="80" ht="13.5" hidden="1">
      <c r="F80" s="75" t="s">
        <v>46</v>
      </c>
    </row>
    <row r="81" ht="13.5" hidden="1">
      <c r="F81" s="75" t="s">
        <v>47</v>
      </c>
    </row>
    <row r="82" ht="13.5" hidden="1">
      <c r="F82" s="75" t="s">
        <v>48</v>
      </c>
    </row>
    <row r="83" ht="13.5" hidden="1">
      <c r="F83" s="75" t="s">
        <v>49</v>
      </c>
    </row>
    <row r="84" ht="13.5" hidden="1">
      <c r="F84" s="75" t="s">
        <v>50</v>
      </c>
    </row>
    <row r="85" ht="13.5" hidden="1">
      <c r="F85" s="75" t="s">
        <v>51</v>
      </c>
    </row>
    <row r="86" ht="13.5" hidden="1">
      <c r="F86" s="75" t="s">
        <v>52</v>
      </c>
    </row>
    <row r="87" ht="13.5" hidden="1">
      <c r="F87" s="75" t="s">
        <v>53</v>
      </c>
    </row>
    <row r="88" ht="13.5" hidden="1">
      <c r="F88" s="75" t="s">
        <v>54</v>
      </c>
    </row>
    <row r="89" ht="13.5" hidden="1">
      <c r="F89" s="75" t="s">
        <v>55</v>
      </c>
    </row>
    <row r="90" ht="13.5" hidden="1">
      <c r="F90" s="75" t="s">
        <v>56</v>
      </c>
    </row>
    <row r="91" ht="13.5" hidden="1">
      <c r="F91" s="75" t="s">
        <v>57</v>
      </c>
    </row>
    <row r="92" ht="13.5" hidden="1">
      <c r="F92" s="75" t="s">
        <v>58</v>
      </c>
    </row>
    <row r="93" ht="13.5" hidden="1">
      <c r="F93" s="75" t="s">
        <v>59</v>
      </c>
    </row>
    <row r="94" ht="13.5" hidden="1">
      <c r="F94" s="75" t="s">
        <v>60</v>
      </c>
    </row>
    <row r="95" ht="13.5" hidden="1">
      <c r="F95" s="75" t="s">
        <v>61</v>
      </c>
    </row>
    <row r="96" ht="13.5" hidden="1">
      <c r="F96" s="75" t="s">
        <v>62</v>
      </c>
    </row>
    <row r="97" ht="13.5" hidden="1">
      <c r="F97" s="75" t="s">
        <v>63</v>
      </c>
    </row>
    <row r="98" ht="13.5" hidden="1">
      <c r="F98" s="75" t="s">
        <v>64</v>
      </c>
    </row>
    <row r="99" ht="13.5" hidden="1">
      <c r="F99" s="75" t="s">
        <v>65</v>
      </c>
    </row>
    <row r="100" ht="13.5" hidden="1">
      <c r="F100" s="75" t="s">
        <v>66</v>
      </c>
    </row>
  </sheetData>
  <sheetProtection sheet="1" selectLockedCells="1"/>
  <mergeCells count="9">
    <mergeCell ref="G4:H4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 T.U-Social.Office</cp:lastModifiedBy>
  <cp:lastPrinted>2012-06-29T03:52:02Z</cp:lastPrinted>
  <dcterms:created xsi:type="dcterms:W3CDTF">2002-06-02T12:37:11Z</dcterms:created>
  <dcterms:modified xsi:type="dcterms:W3CDTF">2012-07-07T07:11:43Z</dcterms:modified>
  <cp:category/>
  <cp:version/>
  <cp:contentType/>
  <cp:contentStatus/>
</cp:coreProperties>
</file>